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855" tabRatio="944" activeTab="0"/>
  </bookViews>
  <sheets>
    <sheet name="BP" sheetId="1" r:id="rId1"/>
    <sheet name="KP" sheetId="2" r:id="rId2"/>
    <sheet name="P1" sheetId="3" r:id="rId3"/>
    <sheet name="P2" sheetId="4" r:id="rId4"/>
    <sheet name="P3" sheetId="5" r:id="rId5"/>
    <sheet name="P4" sheetId="6" r:id="rId6"/>
    <sheet name="P5" sheetId="7" r:id="rId7"/>
    <sheet name="P6" sheetId="8" r:id="rId8"/>
    <sheet name="P7" sheetId="9" r:id="rId9"/>
    <sheet name="P8" sheetId="10" r:id="rId10"/>
    <sheet name="P9" sheetId="11" r:id="rId11"/>
    <sheet name="P10" sheetId="12" r:id="rId12"/>
    <sheet name="P11" sheetId="13" r:id="rId13"/>
    <sheet name="SUM" sheetId="14" r:id="rId14"/>
  </sheets>
  <definedNames>
    <definedName name="_xlnm.Print_Area" localSheetId="0">'BP'!$B$1:$M$91</definedName>
    <definedName name="_xlnm.Print_Area" localSheetId="1">'KP'!$B$2:$L$32</definedName>
    <definedName name="_xlnm.Print_Area" localSheetId="2">'P1'!$B$2:$Y$35</definedName>
    <definedName name="_xlnm.Print_Area" localSheetId="11">'P10'!$A$2:$W$28</definedName>
    <definedName name="_xlnm.Print_Area" localSheetId="12">'P11'!$A$2:$X$22</definedName>
    <definedName name="_xlnm.Print_Area" localSheetId="3">'P2'!$A$2:$X$34</definedName>
    <definedName name="_xlnm.Print_Area" localSheetId="4">'P3'!$A$2:$Y$34</definedName>
    <definedName name="_xlnm.Print_Area" localSheetId="5">'P4'!$A$2:$X$40</definedName>
    <definedName name="_xlnm.Print_Area" localSheetId="6">'P5'!$A$2:$X$26</definedName>
    <definedName name="_xlnm.Print_Area" localSheetId="7">'P6'!$A$2:$X$33</definedName>
    <definedName name="_xlnm.Print_Area" localSheetId="8">'P7'!$A$2:$X$90</definedName>
    <definedName name="_xlnm.Print_Area" localSheetId="9">'P8'!$A$3:$W$50</definedName>
    <definedName name="_xlnm.Print_Area" localSheetId="10">'P9'!$A$2:$W$47</definedName>
    <definedName name="_xlnm.Print_Area" localSheetId="13">'SUM'!$B$2:$J$57</definedName>
  </definedNames>
  <calcPr fullCalcOnLoad="1"/>
</workbook>
</file>

<file path=xl/sharedStrings.xml><?xml version="1.0" encoding="utf-8"?>
<sst xmlns="http://schemas.openxmlformats.org/spreadsheetml/2006/main" count="1085" uniqueCount="569">
  <si>
    <t>Vysielacie a vydavateľské služby</t>
  </si>
  <si>
    <t>08.3.0.</t>
  </si>
  <si>
    <t>27</t>
  </si>
  <si>
    <t>05.4.0.</t>
  </si>
  <si>
    <t>Ochrana prírody a krajiny</t>
  </si>
  <si>
    <t>Verejná zeleň</t>
  </si>
  <si>
    <t xml:space="preserve">         - cintorínske služby - hrobové miesta</t>
  </si>
  <si>
    <t>Hlásenie pobytu občanov a register obyvateľov</t>
  </si>
  <si>
    <t>Nakladanie s odpadmi</t>
  </si>
  <si>
    <t>poplatok za komunálne odpady a drobné stavebné odpady</t>
  </si>
  <si>
    <t>24</t>
  </si>
  <si>
    <t>Rutinná a štandardná údržba</t>
  </si>
  <si>
    <t>Výsledok hospodárenia</t>
  </si>
  <si>
    <t>spolu</t>
  </si>
  <si>
    <t>Poplatky banke</t>
  </si>
  <si>
    <t>19</t>
  </si>
  <si>
    <t>20</t>
  </si>
  <si>
    <t>VÝDAVKY SPOLU (bežné + kapitálové):</t>
  </si>
  <si>
    <t>21</t>
  </si>
  <si>
    <t>22</t>
  </si>
  <si>
    <t>23</t>
  </si>
  <si>
    <t>ukazovateľ</t>
  </si>
  <si>
    <t>1</t>
  </si>
  <si>
    <t>2</t>
  </si>
  <si>
    <t>3</t>
  </si>
  <si>
    <t>4</t>
  </si>
  <si>
    <t>5</t>
  </si>
  <si>
    <t>funkčná</t>
  </si>
  <si>
    <t>ekonomická klasifikácia</t>
  </si>
  <si>
    <t>Kapitálové výdavky</t>
  </si>
  <si>
    <t>Bežné výdavky</t>
  </si>
  <si>
    <t>Bežné príjmy</t>
  </si>
  <si>
    <t>Rozpočet</t>
  </si>
  <si>
    <t>kategória</t>
  </si>
  <si>
    <t>položka</t>
  </si>
  <si>
    <t>podpo-</t>
  </si>
  <si>
    <t>ložka</t>
  </si>
  <si>
    <t>príjem</t>
  </si>
  <si>
    <t>100</t>
  </si>
  <si>
    <t>DAŇOVÉ  PRÍJMY</t>
  </si>
  <si>
    <t>110</t>
  </si>
  <si>
    <t>Dane z príjmov a kapitálového majetku</t>
  </si>
  <si>
    <t>111</t>
  </si>
  <si>
    <t>Výnos dane z príjmov poukázaný územnej samospráve</t>
  </si>
  <si>
    <t>120</t>
  </si>
  <si>
    <t>Dane z majetku</t>
  </si>
  <si>
    <t>121</t>
  </si>
  <si>
    <t>daň z nehnuteľností</t>
  </si>
  <si>
    <t xml:space="preserve">    - z pozemkov</t>
  </si>
  <si>
    <t xml:space="preserve">    - zo stavieb</t>
  </si>
  <si>
    <t>130</t>
  </si>
  <si>
    <t>133</t>
  </si>
  <si>
    <t>daň za užívanie verejného priestranstva</t>
  </si>
  <si>
    <t>200</t>
  </si>
  <si>
    <t>NEDAŇOVÉ  PRÍJMY</t>
  </si>
  <si>
    <t>210</t>
  </si>
  <si>
    <t>Príjmy z podnikania a z vlastníctva majetku</t>
  </si>
  <si>
    <t>212</t>
  </si>
  <si>
    <t>z prenajatých pozemkov</t>
  </si>
  <si>
    <t>z prenajatých budov, priestorov a objektov</t>
  </si>
  <si>
    <t xml:space="preserve"> - prenájom budov</t>
  </si>
  <si>
    <t>220</t>
  </si>
  <si>
    <t>Administratívne a iné poplatky a platby</t>
  </si>
  <si>
    <t>221</t>
  </si>
  <si>
    <t>223</t>
  </si>
  <si>
    <t>poplatky a platby za predaj výrobkov,tovarov a služieb</t>
  </si>
  <si>
    <t>240</t>
  </si>
  <si>
    <t>Úroky z domácich úverov,pôžičiek a vkladov</t>
  </si>
  <si>
    <t>242</t>
  </si>
  <si>
    <t>z vkladov</t>
  </si>
  <si>
    <t>290</t>
  </si>
  <si>
    <t>Iné nedaňové príjmy</t>
  </si>
  <si>
    <t>292</t>
  </si>
  <si>
    <t>Opatrovateľská služba</t>
  </si>
  <si>
    <t xml:space="preserve">Poistenie </t>
  </si>
  <si>
    <t>Propagácia, reklama</t>
  </si>
  <si>
    <t>25</t>
  </si>
  <si>
    <t>26</t>
  </si>
  <si>
    <t>Mzdy,platy,služobné príjmy a OOV</t>
  </si>
  <si>
    <t>Pracovné odevy, obuv a pracovné pomôcky</t>
  </si>
  <si>
    <t>Softvér</t>
  </si>
  <si>
    <t>Deratizácia verejných plôch zelene</t>
  </si>
  <si>
    <t>Palivo</t>
  </si>
  <si>
    <t>Materiál - tonery, pásky, médiá</t>
  </si>
  <si>
    <t>Údržba výpočtovej techniky</t>
  </si>
  <si>
    <t xml:space="preserve">Rozvoj obcí </t>
  </si>
  <si>
    <t>300</t>
  </si>
  <si>
    <t>GRANTY  A  TRANSFERY</t>
  </si>
  <si>
    <t>312</t>
  </si>
  <si>
    <t xml:space="preserve">na rok </t>
  </si>
  <si>
    <t>Transfery v rámci verejnej správy</t>
  </si>
  <si>
    <t>Zo štátneho rozpočtu</t>
  </si>
  <si>
    <t>BEŽNÉ PRÍJMY SPOLU:</t>
  </si>
  <si>
    <t>Kapitálové príjmy</t>
  </si>
  <si>
    <t>230</t>
  </si>
  <si>
    <t>GRANTY A TRANSFERY</t>
  </si>
  <si>
    <t>320</t>
  </si>
  <si>
    <t>Tuzemské kapitálové granty a transfery</t>
  </si>
  <si>
    <t>KAPITÁLOVÉ PRÍJMY SPOLU:</t>
  </si>
  <si>
    <t>PRÍJMY SPOLU:</t>
  </si>
  <si>
    <t>Bežný rozpočet, kapitálový rozpočet - sumarizácia</t>
  </si>
  <si>
    <t>Bežné príjmy spolu:</t>
  </si>
  <si>
    <t>Bežné výdavky spolu:</t>
  </si>
  <si>
    <t>bežného rozpočtu:</t>
  </si>
  <si>
    <r>
      <t xml:space="preserve">F I N A N Č N É   O P E R Á CI E </t>
    </r>
    <r>
      <rPr>
        <b/>
        <i/>
        <vertAlign val="superscript"/>
        <sz val="12"/>
        <rFont val="Arial CE"/>
        <family val="0"/>
      </rPr>
      <t>*</t>
    </r>
  </si>
  <si>
    <t>Kapitálové príjmy spolu:</t>
  </si>
  <si>
    <t xml:space="preserve">Kapitálové výdavky spolu: </t>
  </si>
  <si>
    <t>Schodok</t>
  </si>
  <si>
    <t>kapitálového rozpočtu:</t>
  </si>
  <si>
    <t>PRÍJMY SPOLU (bežné + kapitálové):</t>
  </si>
  <si>
    <t>Príjmy*</t>
  </si>
  <si>
    <t>Výdavky*</t>
  </si>
  <si>
    <t>Správa a údržba pozemných komunikácií</t>
  </si>
  <si>
    <t xml:space="preserve">   z toho:</t>
  </si>
  <si>
    <t xml:space="preserve">        Program 1:   Plánovanie, manažment a kontrola</t>
  </si>
  <si>
    <t>PROGRAM 1:     Plánovanie, manažment a kontrola</t>
  </si>
  <si>
    <t>klasifik.</t>
  </si>
  <si>
    <t>Akti-</t>
  </si>
  <si>
    <t>vita</t>
  </si>
  <si>
    <t>Evidencia obyvateľstva</t>
  </si>
  <si>
    <t>Autodoprava</t>
  </si>
  <si>
    <t>Ochrana pred požiarmi</t>
  </si>
  <si>
    <t>6</t>
  </si>
  <si>
    <t>7</t>
  </si>
  <si>
    <t>8</t>
  </si>
  <si>
    <t>08.1.0.</t>
  </si>
  <si>
    <t>06.4.0.</t>
  </si>
  <si>
    <t>Verejné osvetlenie</t>
  </si>
  <si>
    <t>Dávky sociálnej pomoci - pomoc občanom</t>
  </si>
  <si>
    <t>v hmotnej núdzi</t>
  </si>
  <si>
    <t>PROGRAM 1:  PLÁNOVANIE, MANAŽMENT A KONTROLA</t>
  </si>
  <si>
    <t>Členstvo v samosprávnych org.a združeniach</t>
  </si>
  <si>
    <t>Činnosť matriky</t>
  </si>
  <si>
    <t>Cintorínske a pohrebné služby</t>
  </si>
  <si>
    <t>Miestny rozhlas</t>
  </si>
  <si>
    <t>Kultúrna spolupráca</t>
  </si>
  <si>
    <t>Poistné a príspevky do poisťovní</t>
  </si>
  <si>
    <t>01.3.3.</t>
  </si>
  <si>
    <t>Iné všeobecné služby - matrika</t>
  </si>
  <si>
    <t>06.2.0.</t>
  </si>
  <si>
    <t>08.4.0.</t>
  </si>
  <si>
    <t>Verejný poriadok a bezpečnosť</t>
  </si>
  <si>
    <t xml:space="preserve">Cestná doprava 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</si>
  <si>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</si>
  <si>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</si>
  <si>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</si>
  <si>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</si>
  <si>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</si>
  <si>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</si>
  <si>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</si>
  <si>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</si>
  <si>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</si>
  <si>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</si>
  <si>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Náboženské a iné spoločenské služby</t>
  </si>
  <si>
    <t>04.4.3.</t>
  </si>
  <si>
    <t xml:space="preserve">Rozpočet </t>
  </si>
  <si>
    <t>daň za psa</t>
  </si>
  <si>
    <t>daň za ubytovanie</t>
  </si>
  <si>
    <t>daň za nevýherné hracie automaty</t>
  </si>
  <si>
    <t xml:space="preserve">         - kopírovcie práce</t>
  </si>
  <si>
    <t xml:space="preserve"> - pohrebné služby,hrobové miesta</t>
  </si>
  <si>
    <t xml:space="preserve"> - povolenie k vstupu,kopírovacie práce,MR</t>
  </si>
  <si>
    <t xml:space="preserve"> - voda osada</t>
  </si>
  <si>
    <t xml:space="preserve">          príspevky na energie</t>
  </si>
  <si>
    <t>Životné prostredie</t>
  </si>
  <si>
    <t>Výstavba</t>
  </si>
  <si>
    <t>právne služby</t>
  </si>
  <si>
    <t>Majetok obce</t>
  </si>
  <si>
    <t>Vzdelávanie zamestnancov obce</t>
  </si>
  <si>
    <t>Obecný informačný systém</t>
  </si>
  <si>
    <t>energie</t>
  </si>
  <si>
    <t xml:space="preserve">údržba </t>
  </si>
  <si>
    <t>Časopis Štvrtčan</t>
  </si>
  <si>
    <t>všeobecný materiál</t>
  </si>
  <si>
    <t>Poistenie pracovníkov</t>
  </si>
  <si>
    <t>PHM</t>
  </si>
  <si>
    <t>údržba motorového vozidla</t>
  </si>
  <si>
    <t>poistenie motorového vozidla</t>
  </si>
  <si>
    <t>telefonne poplatky</t>
  </si>
  <si>
    <t>zber, odvoz a zneškodnenie odpadu</t>
  </si>
  <si>
    <t>Separovanie odpadu</t>
  </si>
  <si>
    <t>likvidácia divokých skládok</t>
  </si>
  <si>
    <t>Materská škola</t>
  </si>
  <si>
    <t>mzdy a odvody</t>
  </si>
  <si>
    <t xml:space="preserve">  tovary a služby z toho:</t>
  </si>
  <si>
    <t>cestovné náhrady</t>
  </si>
  <si>
    <t>elektrická energia</t>
  </si>
  <si>
    <t>vodné,stočné</t>
  </si>
  <si>
    <t>telekomunikačné služby</t>
  </si>
  <si>
    <t>interiérové vybavenie</t>
  </si>
  <si>
    <t>knihy, učebné pomôcky</t>
  </si>
  <si>
    <t>softvér, licencie</t>
  </si>
  <si>
    <t>údržba budovy</t>
  </si>
  <si>
    <t>všeobené služby</t>
  </si>
  <si>
    <t>poplatky a odvody</t>
  </si>
  <si>
    <t>stravovanie</t>
  </si>
  <si>
    <t>prídel do SF</t>
  </si>
  <si>
    <t>odmeny z mimoprac.pomeru</t>
  </si>
  <si>
    <t>Základná škola a školské zariadenia</t>
  </si>
  <si>
    <t xml:space="preserve"> tovary a služby z toho:</t>
  </si>
  <si>
    <t>telefonne poplatky, poštovne</t>
  </si>
  <si>
    <t>všeobecný materiál,</t>
  </si>
  <si>
    <t>všeobecné služby</t>
  </si>
  <si>
    <t xml:space="preserve"> - tovary a služby z toho:</t>
  </si>
  <si>
    <t>tvorba soc.fondu</t>
  </si>
  <si>
    <t>PROGRAM 2:  INTERNÉ  SLUŽBY  OBCE</t>
  </si>
  <si>
    <t>PROGRAM 3:  SLUŽBY  OBČANOM</t>
  </si>
  <si>
    <t>PROGRAM 4:  BEZPEČNOSŤ, PRÁVO  A  PORIADOK</t>
  </si>
  <si>
    <t>PROGRAM 5:  ODPADOVÉ  HOSPODÁRSTVO</t>
  </si>
  <si>
    <t>PROGRAM 6: POZEMNÉ  KOMUNIKÁCIE</t>
  </si>
  <si>
    <t>PROGRAM 7:  VZDELÁVANIE</t>
  </si>
  <si>
    <t>PROGRAM 8:  KULTÚRA a ŠPORT</t>
  </si>
  <si>
    <t>PROGRAM 8:     Kultúra a ŠPORT</t>
  </si>
  <si>
    <t>Podpora kultúrnych a športových podujatí</t>
  </si>
  <si>
    <t>Podpora kultúrneho strediska</t>
  </si>
  <si>
    <t>propagácia</t>
  </si>
  <si>
    <t>vedenie kroniky</t>
  </si>
  <si>
    <t>Knižnica</t>
  </si>
  <si>
    <t>knihy</t>
  </si>
  <si>
    <t>odmeny</t>
  </si>
  <si>
    <t xml:space="preserve"> Ochrana životného prostredia</t>
  </si>
  <si>
    <t>Územné rozhodovanie a stavebný poriadok</t>
  </si>
  <si>
    <t>poistné,príspevky do poisťovní</t>
  </si>
  <si>
    <t>odmeny z mimopracovného pomeru</t>
  </si>
  <si>
    <t>mzdy,platy, OOV</t>
  </si>
  <si>
    <t>Klub dôchodcov</t>
  </si>
  <si>
    <t>stravovanie dôchodcov</t>
  </si>
  <si>
    <t>posedenie dôchodcov</t>
  </si>
  <si>
    <t>zájazd</t>
  </si>
  <si>
    <t>10.2.0.</t>
  </si>
  <si>
    <t>Administratíva - správa obce</t>
  </si>
  <si>
    <t xml:space="preserve">Energie, voda </t>
  </si>
  <si>
    <t>telefonne poplatky,poštovné</t>
  </si>
  <si>
    <t>PROGRAM 9:  PROSTREDIE  PRE  ŽIVOT</t>
  </si>
  <si>
    <t>PROGRAM 10:  SOCIÁLNE  SLUŽBY</t>
  </si>
  <si>
    <t>PROGRAM 11:  Administratíva</t>
  </si>
  <si>
    <t>poistne a príspevky do poisť.</t>
  </si>
  <si>
    <t xml:space="preserve">        Program 2:   Interné služby obce</t>
  </si>
  <si>
    <t xml:space="preserve">        Program 3:   Služby občanom</t>
  </si>
  <si>
    <t xml:space="preserve">        Program 4:   Bezpečnosť, právo a poriadok</t>
  </si>
  <si>
    <t xml:space="preserve">        Program 5:   Odpadové hospodárstvo</t>
  </si>
  <si>
    <t xml:space="preserve">        Program 6:   Pozemné komunikácie</t>
  </si>
  <si>
    <t xml:space="preserve">        Program 7:   Vzdelávanie</t>
  </si>
  <si>
    <t xml:space="preserve">        Program 9: Prostredie pre život</t>
  </si>
  <si>
    <t xml:space="preserve">        Program 10: Sociálne služby</t>
  </si>
  <si>
    <t xml:space="preserve">Servis, údržba vozidiel, karty, známky, </t>
  </si>
  <si>
    <t>PROGRAM 3:     Služby občanom</t>
  </si>
  <si>
    <t>PROGRAM 6:     Pozemné komunikácie</t>
  </si>
  <si>
    <t>PROGRAM 7:     Vzdelávanie</t>
  </si>
  <si>
    <t>PROGRAM 4:     Bezpečnosť, právo a poriadok</t>
  </si>
  <si>
    <t>PROGRAM 9:     Prostredie pre život</t>
  </si>
  <si>
    <t>PROGRAM 10:     Sociálne služby</t>
  </si>
  <si>
    <t>odmena hospodárka</t>
  </si>
  <si>
    <t>311</t>
  </si>
  <si>
    <t>PROGRAM 5:     Odpadové hospodárstvo</t>
  </si>
  <si>
    <t>PROGRAM 11:     Administratíva</t>
  </si>
  <si>
    <t xml:space="preserve">        Program 11: Administratíva</t>
  </si>
  <si>
    <t xml:space="preserve"> - prenájom PC</t>
  </si>
  <si>
    <t>04.4.3</t>
  </si>
  <si>
    <t>Stavebný poriadok</t>
  </si>
  <si>
    <t>životné prostredie-materiál ŠR</t>
  </si>
  <si>
    <t>stavebný úrad - dotácia ŠR</t>
  </si>
  <si>
    <t xml:space="preserve">mzdy,platy, </t>
  </si>
  <si>
    <t>správne poplatky</t>
  </si>
  <si>
    <t>poplatok za vedenie účtu cenných papierov</t>
  </si>
  <si>
    <t>Ekocentrum</t>
  </si>
  <si>
    <t>Zdravotné stredisko</t>
  </si>
  <si>
    <t>07.2.1</t>
  </si>
  <si>
    <t>separovaný odpad</t>
  </si>
  <si>
    <t>Kanalizácia</t>
  </si>
  <si>
    <t>Odpadové vody</t>
  </si>
  <si>
    <t>MŠ plyn</t>
  </si>
  <si>
    <t>sociálna výpomoc jednotlivcovi</t>
  </si>
  <si>
    <t xml:space="preserve">2 </t>
  </si>
  <si>
    <t xml:space="preserve"> - prenájom ekocentra</t>
  </si>
  <si>
    <t>STK</t>
  </si>
  <si>
    <t>Poistenie auta</t>
  </si>
  <si>
    <t>poistenie požiarnikov</t>
  </si>
  <si>
    <t>materiál</t>
  </si>
  <si>
    <t>telef.popl.</t>
  </si>
  <si>
    <t>energie prevádzkáreň</t>
  </si>
  <si>
    <t>odchyt psov</t>
  </si>
  <si>
    <t xml:space="preserve"> - prenájom bytových  priestorov</t>
  </si>
  <si>
    <t>Manažment obce</t>
  </si>
  <si>
    <t>Mzdy</t>
  </si>
  <si>
    <t>poistné a príspevky do poisťovní</t>
  </si>
  <si>
    <t>reprezentačné</t>
  </si>
  <si>
    <t>príspevok na stravovanie</t>
  </si>
  <si>
    <t>Obecné zastupiteľstvo</t>
  </si>
  <si>
    <t>odmeny poslancom</t>
  </si>
  <si>
    <t xml:space="preserve">Územné plánovanie </t>
  </si>
  <si>
    <t>Vnútorná kontrola</t>
  </si>
  <si>
    <t>auditorské služby</t>
  </si>
  <si>
    <t>Vonkajšia kontrola</t>
  </si>
  <si>
    <t>PROGRAM 2:     Interné služby obce</t>
  </si>
  <si>
    <t>Právne služby</t>
  </si>
  <si>
    <t>Poistenie majetku</t>
  </si>
  <si>
    <t>vzdelávanie zamestnancov</t>
  </si>
  <si>
    <t>webovvá stránka, internet</t>
  </si>
  <si>
    <t>PRIJEM Z MR</t>
  </si>
  <si>
    <t>revízie a kontroly zariadení</t>
  </si>
  <si>
    <t>voda romska osada</t>
  </si>
  <si>
    <t>údržba celá</t>
  </si>
  <si>
    <t>poistné</t>
  </si>
  <si>
    <t>dohody</t>
  </si>
  <si>
    <t>tlač časopisu 4čísla</t>
  </si>
  <si>
    <t>mzdy,platy,</t>
  </si>
  <si>
    <t>rodinné prídavky-štátna dotácia</t>
  </si>
  <si>
    <t>PHM- kosenie</t>
  </si>
  <si>
    <t>strava - dotácia</t>
  </si>
  <si>
    <t>deň matiek</t>
  </si>
  <si>
    <t>návšteva jubilantov</t>
  </si>
  <si>
    <t>materiál KD</t>
  </si>
  <si>
    <t>povrchová voda v obci</t>
  </si>
  <si>
    <t xml:space="preserve">Prebytok </t>
  </si>
  <si>
    <t>školenie</t>
  </si>
  <si>
    <t>poplatky banke</t>
  </si>
  <si>
    <t>revízie detského ihriska</t>
  </si>
  <si>
    <t>pracovný odev, obuv</t>
  </si>
  <si>
    <t>opatrovateľská služba</t>
  </si>
  <si>
    <t>FINANČNÉ OPERÁCIE</t>
  </si>
  <si>
    <t>súťaže</t>
  </si>
  <si>
    <t>PHM+ olej</t>
  </si>
  <si>
    <t>,</t>
  </si>
  <si>
    <t>Základné vzdelanie s bežnou starostlivosťou</t>
  </si>
  <si>
    <t>Matrika</t>
  </si>
  <si>
    <t>Stravovanie žiakov</t>
  </si>
  <si>
    <t>Rodinné prídavky-dotacia</t>
  </si>
  <si>
    <t>Predškoláci</t>
  </si>
  <si>
    <t xml:space="preserve">údržba zariadenia, priestorov </t>
  </si>
  <si>
    <t>211</t>
  </si>
  <si>
    <t>229</t>
  </si>
  <si>
    <t xml:space="preserve"> - za znečistenie ovzušia</t>
  </si>
  <si>
    <t>údržba DS, cintorína</t>
  </si>
  <si>
    <t>špeciálny materiál - strelivo</t>
  </si>
  <si>
    <t>dotácia ŠK Plavecký Štvrtok</t>
  </si>
  <si>
    <t>dotácia PZ Sokol</t>
  </si>
  <si>
    <t>pracovny odev, obuv</t>
  </si>
  <si>
    <t>poplatky SOZA, RTVS</t>
  </si>
  <si>
    <t>Rekreačné a športové služby</t>
  </si>
  <si>
    <t>Vzdelávacie poukazy</t>
  </si>
  <si>
    <t>geometrické plány, projekt.práce, posudky</t>
  </si>
  <si>
    <t>elektrická energia lekáreň</t>
  </si>
  <si>
    <t xml:space="preserve"> údržba kamier</t>
  </si>
  <si>
    <t>kanalizácia-prevádzka a údržba</t>
  </si>
  <si>
    <t>vzdelávacie poukazy</t>
  </si>
  <si>
    <t xml:space="preserve">Stavebný poriadok </t>
  </si>
  <si>
    <t xml:space="preserve">         - poplatok ŠJ-režia</t>
  </si>
  <si>
    <t xml:space="preserve">  - režia ŠJ</t>
  </si>
  <si>
    <t>vlastný príjem</t>
  </si>
  <si>
    <t xml:space="preserve">údržba auta </t>
  </si>
  <si>
    <t>oprava ciest</t>
  </si>
  <si>
    <t>Byty</t>
  </si>
  <si>
    <t>Rozvoj bývania</t>
  </si>
  <si>
    <t>Všeobecné  verejné služby</t>
  </si>
  <si>
    <t>Finančné a rozpočtové záležitosti</t>
  </si>
  <si>
    <t>Všeobecné verejné služby</t>
  </si>
  <si>
    <t>všeobecné verejné služby</t>
  </si>
  <si>
    <t>08.3.0</t>
  </si>
  <si>
    <t>07.1.1.</t>
  </si>
  <si>
    <r>
      <t xml:space="preserve">        L</t>
    </r>
    <r>
      <rPr>
        <b/>
        <i/>
        <sz val="9"/>
        <rFont val="Arial CE"/>
        <family val="0"/>
      </rPr>
      <t>ieky</t>
    </r>
  </si>
  <si>
    <r>
      <t>Policajné služby</t>
    </r>
    <r>
      <rPr>
        <sz val="9"/>
        <rFont val="Arial CE"/>
        <family val="2"/>
      </rPr>
      <t>:</t>
    </r>
  </si>
  <si>
    <t>03.2.0</t>
  </si>
  <si>
    <t>03.1.0</t>
  </si>
  <si>
    <t>05.1.0</t>
  </si>
  <si>
    <t>05.2.0</t>
  </si>
  <si>
    <t>04.5.1</t>
  </si>
  <si>
    <t>09.1.1.1</t>
  </si>
  <si>
    <t>Predprimárne vzdelávanie s bežnou starostlivosťou</t>
  </si>
  <si>
    <t>09.5.0</t>
  </si>
  <si>
    <t xml:space="preserve">09.1.2.1 </t>
  </si>
  <si>
    <t>Primárne vzdelávanie s bežnou starostlivosťou</t>
  </si>
  <si>
    <t>Vzdelávanie nedefinované/ŠKD/</t>
  </si>
  <si>
    <t>09.6.0.</t>
  </si>
  <si>
    <t>Vedľajšie služby v školstve /ŠJ/</t>
  </si>
  <si>
    <t>08.2.0</t>
  </si>
  <si>
    <t>Kultúrne služby</t>
  </si>
  <si>
    <t>dotácia na mravenčársku mílu</t>
  </si>
  <si>
    <t>dotácia Štvrtčan</t>
  </si>
  <si>
    <t>kutúrna činnosť - hody</t>
  </si>
  <si>
    <t>kultúrna činnosť</t>
  </si>
  <si>
    <t xml:space="preserve"> kultúrne služby</t>
  </si>
  <si>
    <t>Kultúrne služby - Podnikateľské c.</t>
  </si>
  <si>
    <t>08.2.0.</t>
  </si>
  <si>
    <t>Kultúrne služby -Ekocentrum</t>
  </si>
  <si>
    <t>10.7.0</t>
  </si>
  <si>
    <t>Sociálna pomoc občanom v HN</t>
  </si>
  <si>
    <t>10.2.0</t>
  </si>
  <si>
    <t>Staroba</t>
  </si>
  <si>
    <t xml:space="preserve">01.1.2 </t>
  </si>
  <si>
    <t>Komunikácie -stav.úrad</t>
  </si>
  <si>
    <t>splátky úveru ŠFRB</t>
  </si>
  <si>
    <t>01.1.1.</t>
  </si>
  <si>
    <t>01.1.1</t>
  </si>
  <si>
    <t>vybavenie PC kuchynky</t>
  </si>
  <si>
    <t>údržba web. Stránky</t>
  </si>
  <si>
    <t>nájom pozemku</t>
  </si>
  <si>
    <t>voda - požiare</t>
  </si>
  <si>
    <t>prednášky v KD</t>
  </si>
  <si>
    <t>voľby</t>
  </si>
  <si>
    <t>Voľby</t>
  </si>
  <si>
    <t>06.1.0.</t>
  </si>
  <si>
    <t>údržba budovy, priestorov</t>
  </si>
  <si>
    <t>predškoláci - dotácia</t>
  </si>
  <si>
    <t>Primárne vzdelávanie s bežnou starostlivosť. - SZŠ</t>
  </si>
  <si>
    <t>dotácia na prevádzku</t>
  </si>
  <si>
    <t>Členské príspevky - ZMOS,ZOZO,DZ</t>
  </si>
  <si>
    <t>asistent učiteľa</t>
  </si>
  <si>
    <t>príspevok na stravu žiakom SZŠ</t>
  </si>
  <si>
    <t>Asistent učiteľa</t>
  </si>
  <si>
    <t xml:space="preserve"> - poplatok rodičov MŠ</t>
  </si>
  <si>
    <t>školenia a kurzy</t>
  </si>
  <si>
    <t>revízia kotla</t>
  </si>
  <si>
    <t>prevádzkovanie VO</t>
  </si>
  <si>
    <t>2019</t>
  </si>
  <si>
    <t>mzda -kontrolor obce</t>
  </si>
  <si>
    <t>zmeny a doplnky UPN</t>
  </si>
  <si>
    <t>príspevok pre Sipoša - tanečný klub</t>
  </si>
  <si>
    <t>školské potreby</t>
  </si>
  <si>
    <t>register adries</t>
  </si>
  <si>
    <t>podpora v nezamestnanosti</t>
  </si>
  <si>
    <t>dotácia MDaVSR na bytový dom</t>
  </si>
  <si>
    <t>dotácia na rozšírenie MŠ</t>
  </si>
  <si>
    <t>prevod RF - bytový dom</t>
  </si>
  <si>
    <t>prevod RF - rozšírenie MŠ</t>
  </si>
  <si>
    <t xml:space="preserve"> - prenájom bytov v bytovom dome</t>
  </si>
  <si>
    <t>odmena za služby v DS</t>
  </si>
  <si>
    <t>údržba ciest</t>
  </si>
  <si>
    <t xml:space="preserve">materiál, čistiace prostr,. učeb. pomôcky </t>
  </si>
  <si>
    <t>školske potreby</t>
  </si>
  <si>
    <t>energie, internet ŠK</t>
  </si>
  <si>
    <t>prevádzkové zariadenie</t>
  </si>
  <si>
    <t>kúpa bytového domu - obec</t>
  </si>
  <si>
    <t>rozšírenie kapacity MŠ-dotácia</t>
  </si>
  <si>
    <t>rozšírenie kapacity MŠ - OcU</t>
  </si>
  <si>
    <t>prevod RF - kapitalové výdavky</t>
  </si>
  <si>
    <t>dotacia MDaVSR na techniskú vybavenosť</t>
  </si>
  <si>
    <t>Kapitálové príjmy spolu</t>
  </si>
  <si>
    <t>01.1.2.</t>
  </si>
  <si>
    <t>správny poplatok za prieskum územia</t>
  </si>
  <si>
    <t xml:space="preserve">     - bytov                                </t>
  </si>
  <si>
    <t>Dane na tovary a služby</t>
  </si>
  <si>
    <t>Príjmy z podnikania</t>
  </si>
  <si>
    <t>dividendy</t>
  </si>
  <si>
    <t>Príjmy z vlastníctva</t>
  </si>
  <si>
    <t>z odvodu z hazardných hier a iných podobných hier</t>
  </si>
  <si>
    <t>z vratiek a dobropisov</t>
  </si>
  <si>
    <t xml:space="preserve">Vývoz komunálneho odpadu </t>
  </si>
  <si>
    <t>PRÍJMY SPOLU</t>
  </si>
  <si>
    <t>Ostatné tovary a služby</t>
  </si>
  <si>
    <t>úver zo ŠFRB</t>
  </si>
  <si>
    <t>kúpa bytového domu - dotácia a úver</t>
  </si>
  <si>
    <t>urbanistická štúdia</t>
  </si>
  <si>
    <t>potraviny</t>
  </si>
  <si>
    <t xml:space="preserve"> - stravne ŠJ</t>
  </si>
  <si>
    <t xml:space="preserve">        Program 8:  Kultúra a šport</t>
  </si>
  <si>
    <t>Rozpočet na rok 2019</t>
  </si>
  <si>
    <t>rozpočet na rok 2019</t>
  </si>
  <si>
    <t>predaj pozemkov</t>
  </si>
  <si>
    <t>kúpa pozemku -areál školy</t>
  </si>
  <si>
    <t>odmena a odvody ŠK</t>
  </si>
  <si>
    <t xml:space="preserve">služby, materiál, telef.pop. </t>
  </si>
  <si>
    <t>vlastný príjem-materiál, služby</t>
  </si>
  <si>
    <t>vlastný príjem energie</t>
  </si>
  <si>
    <t xml:space="preserve"> - príjem ZŠ za energie</t>
  </si>
  <si>
    <t>energie OcU</t>
  </si>
  <si>
    <t>Programový rozpočet obce Plavecký Štvrtok  na rok 2019</t>
  </si>
  <si>
    <t>technické vybavenie učební -spolufinancovanie OcU</t>
  </si>
  <si>
    <t>zberný dvor-spoluúčasť</t>
  </si>
  <si>
    <t>prenájom pozemku</t>
  </si>
  <si>
    <t>rozpočet na rok 2019-úprava</t>
  </si>
  <si>
    <t>rozpočet na rok 2019 úprava</t>
  </si>
  <si>
    <t>výstavba cesty Chrib</t>
  </si>
  <si>
    <t>GPS a poplatky</t>
  </si>
  <si>
    <t>28</t>
  </si>
  <si>
    <t>reknštrukcia kotolne</t>
  </si>
  <si>
    <t>GPS a poplatky DACIA</t>
  </si>
  <si>
    <t>rozpočet</t>
  </si>
  <si>
    <t>úprava</t>
  </si>
  <si>
    <t>rozpočet na rok 2019 -úprava</t>
  </si>
  <si>
    <t>čerpanie k 31.3.</t>
  </si>
  <si>
    <t>čerpanie</t>
  </si>
  <si>
    <t>k 31.3.</t>
  </si>
  <si>
    <t xml:space="preserve">čerpanie </t>
  </si>
  <si>
    <t>sociálne znevyhodnení žiaci</t>
  </si>
  <si>
    <t>predaj cennych papierov v Prima banke</t>
  </si>
  <si>
    <t>IOMO</t>
  </si>
  <si>
    <t>Nafta a.s.</t>
  </si>
  <si>
    <t>Dar na  UPN</t>
  </si>
  <si>
    <t>nemocenské dávky</t>
  </si>
  <si>
    <t>posypače</t>
  </si>
  <si>
    <t>služby-čistenie obrusov</t>
  </si>
  <si>
    <t>10.4.0.</t>
  </si>
  <si>
    <t>úprava č.2</t>
  </si>
  <si>
    <t>úprava č-2</t>
  </si>
  <si>
    <t>rozpočet úprava č.2</t>
  </si>
  <si>
    <t>rozpočet  úprava č.2</t>
  </si>
  <si>
    <t>rozpočetúprava č.2</t>
  </si>
  <si>
    <t>dotácia PO</t>
  </si>
  <si>
    <t>príjem z roku 2018</t>
  </si>
  <si>
    <t>presťahovanie kamerového systému</t>
  </si>
  <si>
    <t>Deň zeme - Nafta</t>
  </si>
  <si>
    <t>sociálne znevýhodnení žiaci</t>
  </si>
  <si>
    <t>hodové slávnosti- Nafta</t>
  </si>
  <si>
    <t xml:space="preserve">prenájom nádob </t>
  </si>
  <si>
    <t xml:space="preserve">dopravné značenie </t>
  </si>
  <si>
    <t>projekt dopravného značenia</t>
  </si>
  <si>
    <t xml:space="preserve">telefonna ústredňa </t>
  </si>
  <si>
    <t>Materiál, publikácie, prev. Zariadenie</t>
  </si>
  <si>
    <t>komunikačný model-elektronická komunikacia</t>
  </si>
  <si>
    <t>oprava jedálne - Nafta</t>
  </si>
  <si>
    <t>pristavba DS- prístrešok-Nafta</t>
  </si>
  <si>
    <t>kosačka - Nafta</t>
  </si>
  <si>
    <t>odvoz a uloženie odpadu-zber veľkoob.</t>
  </si>
  <si>
    <t>dotácia na opravu kostola</t>
  </si>
  <si>
    <t>rozpočet   úprava č.2</t>
  </si>
  <si>
    <t>chodník od budovy PC k telocvični</t>
  </si>
  <si>
    <t>umývačka riadu Nafta</t>
  </si>
  <si>
    <t>oprava strechy - Nadásia EPH</t>
  </si>
  <si>
    <t>veľkokapacitný kontajner na bio odpad</t>
  </si>
  <si>
    <t>maľovanie DS-Nafta</t>
  </si>
  <si>
    <t>úprava č.3</t>
  </si>
  <si>
    <t>rozpočet úprava č.3</t>
  </si>
  <si>
    <t>rozpočet  úprava č.3</t>
  </si>
  <si>
    <t>rozpočetúprava č.3</t>
  </si>
  <si>
    <t>rozpočet   úprava č.3</t>
  </si>
  <si>
    <t>osobný automobil</t>
  </si>
  <si>
    <t>úprava č.4</t>
  </si>
  <si>
    <t>222</t>
  </si>
  <si>
    <t>pokuty</t>
  </si>
  <si>
    <t>úprava č.1</t>
  </si>
  <si>
    <t>rozpočet úprava č.4</t>
  </si>
  <si>
    <t>rozpočet úprava č.1</t>
  </si>
  <si>
    <t>ZŠ na knihy</t>
  </si>
  <si>
    <t>materiálne vybavenie-odev, čistiace, TKO</t>
  </si>
  <si>
    <t>rozpočet  úprava č.4</t>
  </si>
  <si>
    <t>rozpočetúprava č.4</t>
  </si>
  <si>
    <t>rozpočet   úprava č.4</t>
  </si>
  <si>
    <t>údržba budovy OcU</t>
  </si>
  <si>
    <t>údržba MŠ</t>
  </si>
  <si>
    <t>asistent učiteľa OcU</t>
  </si>
  <si>
    <t>poplatok ŠK</t>
  </si>
  <si>
    <t>Dary ZŠ</t>
  </si>
  <si>
    <t>ZŠ projetkt v ZŠ úspešnejší</t>
  </si>
  <si>
    <t>dary ZŠ</t>
  </si>
  <si>
    <t>údržba budovy- nové triedy</t>
  </si>
  <si>
    <t>29</t>
  </si>
  <si>
    <t>údržba budovy, dlažby zámkovej, prev. Zar.</t>
  </si>
  <si>
    <t>rozšírenie VO</t>
  </si>
  <si>
    <t xml:space="preserve"> úprava č.1</t>
  </si>
  <si>
    <t>úprava č-3</t>
  </si>
  <si>
    <t>úprava č-4</t>
  </si>
  <si>
    <t>rozpočet  úprava č.1</t>
  </si>
  <si>
    <t>materiál, prev. zariadenie</t>
  </si>
  <si>
    <t xml:space="preserve"> projektová  dokumentácii bytovka a trafostanica</t>
  </si>
  <si>
    <t>knihy dotácia</t>
  </si>
  <si>
    <t>projekt ZŠ úspešnejší</t>
  </si>
  <si>
    <t>predaj automobilu Škoda Octavia</t>
  </si>
  <si>
    <t>BSK vymena okien na štadione</t>
  </si>
  <si>
    <t>výmena okien na budove ŠK-BSK</t>
  </si>
  <si>
    <t>ZŠ podpora v nezamestnanosti</t>
  </si>
  <si>
    <t>rekonštrukcia kotolne</t>
  </si>
  <si>
    <t>k 31.12.</t>
  </si>
  <si>
    <t>čerpanie k 31.12.</t>
  </si>
  <si>
    <t>čerpaniek 31.12.</t>
  </si>
  <si>
    <t xml:space="preserve"> - penájom zariadenia z kuchynky PC</t>
  </si>
  <si>
    <t xml:space="preserve"> - separovaný odpad</t>
  </si>
  <si>
    <t>príjem ZŠ-vratky, dobropis, poistne plnenie, dobropis MŠ</t>
  </si>
  <si>
    <t>čerpanie k  31.12.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</si>
</sst>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0.0"/>
    <numFmt numFmtId="175" formatCode="#,##0.0"/>
    <numFmt numFmtId="176" formatCode="#,##0.000"/>
    <numFmt numFmtId="177" formatCode="0.000"/>
    <numFmt numFmtId="178" formatCode="0.0000"/>
    <numFmt numFmtId="179" formatCode="0.00000"/>
    <numFmt numFmtId="180" formatCode="[$-41B]d\.\ mmmm\ yyyy"/>
    <numFmt numFmtId="181" formatCode="#,##0_ ;\-#,##0\ "/>
  </numFmts>
  <fonts count="75">
    <font>
      <sz val="10"/>
      <name val="Arial"/>
      <family val="0"/>
    </font>
    <font>
      <sz val="8"/>
      <name val="Arial"/>
      <family val="0"/>
    </font>
    <font>
      <b/>
      <i/>
      <sz val="14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b/>
      <i/>
      <sz val="8"/>
      <name val="Arial CE"/>
      <family val="2"/>
    </font>
    <font>
      <b/>
      <sz val="9"/>
      <name val="Arial CE"/>
      <family val="0"/>
    </font>
    <font>
      <sz val="9"/>
      <name val="Arial CE"/>
      <family val="2"/>
    </font>
    <font>
      <b/>
      <sz val="10"/>
      <name val="Arial CE"/>
      <family val="0"/>
    </font>
    <font>
      <b/>
      <sz val="11"/>
      <name val="Arial CE"/>
      <family val="0"/>
    </font>
    <font>
      <b/>
      <i/>
      <sz val="12"/>
      <name val="Arial CE"/>
      <family val="0"/>
    </font>
    <font>
      <b/>
      <sz val="10"/>
      <name val="Arial"/>
      <family val="2"/>
    </font>
    <font>
      <b/>
      <sz val="12"/>
      <name val="Arial CE"/>
      <family val="2"/>
    </font>
    <font>
      <sz val="12"/>
      <name val="Arial CE"/>
      <family val="2"/>
    </font>
    <font>
      <sz val="6"/>
      <name val="Arial CE"/>
      <family val="2"/>
    </font>
    <font>
      <b/>
      <i/>
      <sz val="9"/>
      <name val="Arial CE"/>
      <family val="2"/>
    </font>
    <font>
      <i/>
      <sz val="8"/>
      <name val="Arial CE"/>
      <family val="2"/>
    </font>
    <font>
      <sz val="8"/>
      <color indexed="8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i/>
      <sz val="9"/>
      <name val="Arial CE"/>
      <family val="2"/>
    </font>
    <font>
      <sz val="10"/>
      <color indexed="10"/>
      <name val="Arial CE"/>
      <family val="0"/>
    </font>
    <font>
      <sz val="9"/>
      <name val="Times New Roman CE"/>
      <family val="1"/>
    </font>
    <font>
      <sz val="9"/>
      <color indexed="10"/>
      <name val="Times New Roman CE"/>
      <family val="1"/>
    </font>
    <font>
      <b/>
      <i/>
      <u val="single"/>
      <sz val="10"/>
      <name val="Arial CE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b/>
      <i/>
      <sz val="14"/>
      <color indexed="8"/>
      <name val="Arial CE"/>
      <family val="2"/>
    </font>
    <font>
      <b/>
      <sz val="8"/>
      <color indexed="8"/>
      <name val="Arial CE"/>
      <family val="2"/>
    </font>
    <font>
      <b/>
      <i/>
      <sz val="12"/>
      <color indexed="8"/>
      <name val="Arial CE"/>
      <family val="0"/>
    </font>
    <font>
      <sz val="10"/>
      <color indexed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vertAlign val="superscript"/>
      <sz val="12"/>
      <name val="Arial CE"/>
      <family val="0"/>
    </font>
    <font>
      <b/>
      <sz val="15"/>
      <name val="Tahoma"/>
      <family val="2"/>
    </font>
    <font>
      <sz val="9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4"/>
      <color indexed="17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4"/>
      <color rgb="FF00B050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double"/>
      <bottom style="double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 style="medium"/>
      <top style="double"/>
      <bottom style="double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9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60" fillId="21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24" borderId="8" applyNumberFormat="0" applyAlignment="0" applyProtection="0"/>
    <xf numFmtId="0" fontId="70" fillId="25" borderId="8" applyNumberFormat="0" applyAlignment="0" applyProtection="0"/>
    <xf numFmtId="0" fontId="71" fillId="25" borderId="9" applyNumberFormat="0" applyAlignment="0" applyProtection="0"/>
    <xf numFmtId="0" fontId="72" fillId="0" borderId="0" applyNumberFormat="0" applyFill="0" applyBorder="0" applyAlignment="0" applyProtection="0"/>
    <xf numFmtId="0" fontId="73" fillId="26" borderId="0" applyNumberFormat="0" applyBorder="0" applyAlignment="0" applyProtection="0"/>
    <xf numFmtId="0" fontId="58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8" fillId="32" borderId="0" applyNumberFormat="0" applyBorder="0" applyAlignment="0" applyProtection="0"/>
  </cellStyleXfs>
  <cellXfs count="1053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4" fillId="0" borderId="12" xfId="0" applyNumberFormat="1" applyFont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5" fillId="33" borderId="12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/>
    </xf>
    <xf numFmtId="49" fontId="5" fillId="33" borderId="16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49" fontId="7" fillId="0" borderId="0" xfId="0" applyNumberFormat="1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5" fillId="0" borderId="0" xfId="0" applyFont="1" applyFill="1" applyBorder="1" applyAlignment="1">
      <alignment/>
    </xf>
    <xf numFmtId="49" fontId="10" fillId="0" borderId="0" xfId="0" applyNumberFormat="1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4" fontId="20" fillId="0" borderId="0" xfId="0" applyNumberFormat="1" applyFont="1" applyFill="1" applyBorder="1" applyAlignment="1">
      <alignment horizontal="right"/>
    </xf>
    <xf numFmtId="49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0" fontId="18" fillId="0" borderId="0" xfId="0" applyFont="1" applyFill="1" applyBorder="1" applyAlignment="1">
      <alignment/>
    </xf>
    <xf numFmtId="0" fontId="9" fillId="0" borderId="0" xfId="0" applyFont="1" applyAlignment="1">
      <alignment/>
    </xf>
    <xf numFmtId="0" fontId="20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7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2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8" fillId="34" borderId="19" xfId="0" applyFont="1" applyFill="1" applyBorder="1" applyAlignment="1">
      <alignment/>
    </xf>
    <xf numFmtId="0" fontId="18" fillId="34" borderId="20" xfId="0" applyFont="1" applyFill="1" applyBorder="1" applyAlignment="1">
      <alignment/>
    </xf>
    <xf numFmtId="0" fontId="4" fillId="0" borderId="21" xfId="0" applyFont="1" applyBorder="1" applyAlignment="1">
      <alignment/>
    </xf>
    <xf numFmtId="0" fontId="15" fillId="0" borderId="22" xfId="0" applyFont="1" applyBorder="1" applyAlignment="1">
      <alignment/>
    </xf>
    <xf numFmtId="0" fontId="15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15" fillId="0" borderId="23" xfId="0" applyFont="1" applyBorder="1" applyAlignment="1">
      <alignment/>
    </xf>
    <xf numFmtId="0" fontId="21" fillId="0" borderId="0" xfId="0" applyFont="1" applyBorder="1" applyAlignment="1">
      <alignment/>
    </xf>
    <xf numFmtId="0" fontId="4" fillId="0" borderId="24" xfId="0" applyFont="1" applyBorder="1" applyAlignment="1">
      <alignment/>
    </xf>
    <xf numFmtId="0" fontId="21" fillId="0" borderId="25" xfId="0" applyFont="1" applyBorder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12" xfId="0" applyFont="1" applyBorder="1" applyAlignment="1">
      <alignment horizontal="left"/>
    </xf>
    <xf numFmtId="0" fontId="21" fillId="0" borderId="12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4" fillId="33" borderId="0" xfId="0" applyNumberFormat="1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0" fillId="0" borderId="0" xfId="0" applyFill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31" fillId="0" borderId="0" xfId="0" applyFont="1" applyAlignment="1">
      <alignment/>
    </xf>
    <xf numFmtId="0" fontId="22" fillId="0" borderId="0" xfId="0" applyFont="1" applyAlignment="1">
      <alignment/>
    </xf>
    <xf numFmtId="49" fontId="4" fillId="0" borderId="12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/>
    </xf>
    <xf numFmtId="1" fontId="0" fillId="0" borderId="0" xfId="0" applyNumberFormat="1" applyAlignment="1">
      <alignment/>
    </xf>
    <xf numFmtId="3" fontId="4" fillId="33" borderId="12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 horizontal="right"/>
    </xf>
    <xf numFmtId="3" fontId="6" fillId="33" borderId="29" xfId="0" applyNumberFormat="1" applyFont="1" applyFill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0" fillId="0" borderId="0" xfId="0" applyNumberFormat="1" applyFill="1" applyAlignment="1">
      <alignment/>
    </xf>
    <xf numFmtId="0" fontId="20" fillId="0" borderId="29" xfId="0" applyFont="1" applyFill="1" applyBorder="1" applyAlignment="1">
      <alignment/>
    </xf>
    <xf numFmtId="3" fontId="20" fillId="0" borderId="30" xfId="0" applyNumberFormat="1" applyFont="1" applyBorder="1" applyAlignment="1">
      <alignment horizontal="right"/>
    </xf>
    <xf numFmtId="3" fontId="20" fillId="0" borderId="30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 horizontal="right"/>
    </xf>
    <xf numFmtId="3" fontId="20" fillId="0" borderId="31" xfId="0" applyNumberFormat="1" applyFont="1" applyBorder="1" applyAlignment="1">
      <alignment horizontal="right"/>
    </xf>
    <xf numFmtId="0" fontId="0" fillId="0" borderId="0" xfId="0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0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7" fillId="0" borderId="33" xfId="0" applyNumberFormat="1" applyFont="1" applyFill="1" applyBorder="1" applyAlignment="1">
      <alignment horizontal="right"/>
    </xf>
    <xf numFmtId="3" fontId="7" fillId="33" borderId="33" xfId="0" applyNumberFormat="1" applyFont="1" applyFill="1" applyBorder="1" applyAlignment="1">
      <alignment horizontal="right"/>
    </xf>
    <xf numFmtId="3" fontId="7" fillId="33" borderId="30" xfId="0" applyNumberFormat="1" applyFont="1" applyFill="1" applyBorder="1" applyAlignment="1">
      <alignment horizontal="right"/>
    </xf>
    <xf numFmtId="3" fontId="7" fillId="0" borderId="33" xfId="0" applyNumberFormat="1" applyFont="1" applyFill="1" applyBorder="1" applyAlignment="1">
      <alignment horizontal="right"/>
    </xf>
    <xf numFmtId="175" fontId="20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 horizontal="right"/>
    </xf>
    <xf numFmtId="3" fontId="20" fillId="0" borderId="30" xfId="0" applyNumberFormat="1" applyFont="1" applyBorder="1" applyAlignment="1">
      <alignment horizontal="right"/>
    </xf>
    <xf numFmtId="3" fontId="20" fillId="0" borderId="31" xfId="0" applyNumberFormat="1" applyFont="1" applyFill="1" applyBorder="1" applyAlignment="1">
      <alignment horizontal="right"/>
    </xf>
    <xf numFmtId="3" fontId="20" fillId="0" borderId="33" xfId="0" applyNumberFormat="1" applyFont="1" applyFill="1" applyBorder="1" applyAlignment="1">
      <alignment horizontal="right"/>
    </xf>
    <xf numFmtId="3" fontId="7" fillId="0" borderId="35" xfId="0" applyNumberFormat="1" applyFont="1" applyFill="1" applyBorder="1" applyAlignment="1">
      <alignment horizontal="right"/>
    </xf>
    <xf numFmtId="3" fontId="7" fillId="0" borderId="36" xfId="0" applyNumberFormat="1" applyFont="1" applyFill="1" applyBorder="1" applyAlignment="1">
      <alignment horizontal="right"/>
    </xf>
    <xf numFmtId="3" fontId="6" fillId="33" borderId="37" xfId="0" applyNumberFormat="1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4" fillId="33" borderId="11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1" fontId="0" fillId="0" borderId="0" xfId="0" applyNumberFormat="1" applyFill="1" applyAlignment="1">
      <alignment/>
    </xf>
    <xf numFmtId="0" fontId="7" fillId="33" borderId="38" xfId="0" applyFont="1" applyFill="1" applyBorder="1" applyAlignment="1">
      <alignment/>
    </xf>
    <xf numFmtId="0" fontId="4" fillId="33" borderId="26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7" fillId="33" borderId="39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0" borderId="38" xfId="0" applyBorder="1" applyAlignment="1">
      <alignment/>
    </xf>
    <xf numFmtId="0" fontId="0" fillId="35" borderId="0" xfId="0" applyFill="1" applyAlignment="1">
      <alignment/>
    </xf>
    <xf numFmtId="3" fontId="6" fillId="33" borderId="11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 horizontal="right"/>
    </xf>
    <xf numFmtId="3" fontId="6" fillId="33" borderId="13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 horizontal="right"/>
    </xf>
    <xf numFmtId="3" fontId="6" fillId="33" borderId="0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left"/>
    </xf>
    <xf numFmtId="0" fontId="7" fillId="33" borderId="36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21" fillId="33" borderId="12" xfId="0" applyFont="1" applyFill="1" applyBorder="1" applyAlignment="1">
      <alignment/>
    </xf>
    <xf numFmtId="3" fontId="20" fillId="33" borderId="30" xfId="0" applyNumberFormat="1" applyFont="1" applyFill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7" fillId="33" borderId="12" xfId="0" applyNumberFormat="1" applyFont="1" applyFill="1" applyBorder="1" applyAlignment="1">
      <alignment horizontal="left"/>
    </xf>
    <xf numFmtId="0" fontId="1" fillId="33" borderId="40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49" fontId="16" fillId="0" borderId="12" xfId="0" applyNumberFormat="1" applyFont="1" applyBorder="1" applyAlignment="1">
      <alignment horizontal="center"/>
    </xf>
    <xf numFmtId="0" fontId="4" fillId="33" borderId="12" xfId="0" applyFont="1" applyFill="1" applyBorder="1" applyAlignment="1">
      <alignment/>
    </xf>
    <xf numFmtId="14" fontId="0" fillId="0" borderId="0" xfId="0" applyNumberFormat="1" applyAlignment="1">
      <alignment horizontal="left"/>
    </xf>
    <xf numFmtId="0" fontId="7" fillId="33" borderId="30" xfId="0" applyFont="1" applyFill="1" applyBorder="1" applyAlignment="1">
      <alignment/>
    </xf>
    <xf numFmtId="49" fontId="5" fillId="33" borderId="23" xfId="0" applyNumberFormat="1" applyFont="1" applyFill="1" applyBorder="1" applyAlignment="1">
      <alignment horizontal="center"/>
    </xf>
    <xf numFmtId="0" fontId="4" fillId="33" borderId="41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center"/>
    </xf>
    <xf numFmtId="49" fontId="4" fillId="0" borderId="12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33" borderId="12" xfId="0" applyFont="1" applyFill="1" applyBorder="1" applyAlignment="1">
      <alignment/>
    </xf>
    <xf numFmtId="0" fontId="19" fillId="33" borderId="12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4" fillId="33" borderId="42" xfId="0" applyFont="1" applyFill="1" applyBorder="1" applyAlignment="1">
      <alignment horizontal="center"/>
    </xf>
    <xf numFmtId="3" fontId="6" fillId="33" borderId="43" xfId="0" applyNumberFormat="1" applyFont="1" applyFill="1" applyBorder="1" applyAlignment="1">
      <alignment horizontal="right"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7" fillId="33" borderId="4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4" fillId="33" borderId="16" xfId="0" applyFont="1" applyFill="1" applyBorder="1" applyAlignment="1">
      <alignment horizontal="center"/>
    </xf>
    <xf numFmtId="0" fontId="7" fillId="33" borderId="45" xfId="0" applyFont="1" applyFill="1" applyBorder="1" applyAlignment="1">
      <alignment/>
    </xf>
    <xf numFmtId="0" fontId="7" fillId="33" borderId="46" xfId="0" applyFont="1" applyFill="1" applyBorder="1" applyAlignment="1">
      <alignment/>
    </xf>
    <xf numFmtId="3" fontId="7" fillId="0" borderId="30" xfId="0" applyNumberFormat="1" applyFont="1" applyFill="1" applyBorder="1" applyAlignment="1">
      <alignment horizontal="right"/>
    </xf>
    <xf numFmtId="0" fontId="36" fillId="0" borderId="12" xfId="0" applyFont="1" applyBorder="1" applyAlignment="1">
      <alignment/>
    </xf>
    <xf numFmtId="0" fontId="36" fillId="0" borderId="45" xfId="0" applyFont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 horizontal="right"/>
    </xf>
    <xf numFmtId="3" fontId="7" fillId="33" borderId="36" xfId="0" applyNumberFormat="1" applyFont="1" applyFill="1" applyBorder="1" applyAlignment="1">
      <alignment horizontal="right"/>
    </xf>
    <xf numFmtId="3" fontId="7" fillId="33" borderId="30" xfId="0" applyNumberFormat="1" applyFont="1" applyFill="1" applyBorder="1" applyAlignment="1">
      <alignment horizontal="right"/>
    </xf>
    <xf numFmtId="49" fontId="15" fillId="0" borderId="23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40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3" fontId="7" fillId="33" borderId="47" xfId="0" applyNumberFormat="1" applyFont="1" applyFill="1" applyBorder="1" applyAlignment="1">
      <alignment/>
    </xf>
    <xf numFmtId="49" fontId="7" fillId="0" borderId="32" xfId="0" applyNumberFormat="1" applyFont="1" applyFill="1" applyBorder="1" applyAlignment="1">
      <alignment horizontal="center"/>
    </xf>
    <xf numFmtId="0" fontId="7" fillId="0" borderId="48" xfId="0" applyFont="1" applyFill="1" applyBorder="1" applyAlignment="1">
      <alignment/>
    </xf>
    <xf numFmtId="3" fontId="7" fillId="0" borderId="28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/>
    </xf>
    <xf numFmtId="3" fontId="7" fillId="0" borderId="49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44" xfId="0" applyNumberFormat="1" applyFont="1" applyFill="1" applyBorder="1" applyAlignment="1">
      <alignment horizontal="right"/>
    </xf>
    <xf numFmtId="3" fontId="7" fillId="0" borderId="51" xfId="0" applyNumberFormat="1" applyFont="1" applyFill="1" applyBorder="1" applyAlignment="1">
      <alignment horizontal="right"/>
    </xf>
    <xf numFmtId="3" fontId="7" fillId="33" borderId="50" xfId="0" applyNumberFormat="1" applyFont="1" applyFill="1" applyBorder="1" applyAlignment="1">
      <alignment horizontal="right"/>
    </xf>
    <xf numFmtId="0" fontId="36" fillId="0" borderId="51" xfId="0" applyFont="1" applyBorder="1" applyAlignment="1">
      <alignment/>
    </xf>
    <xf numFmtId="3" fontId="7" fillId="33" borderId="52" xfId="0" applyNumberFormat="1" applyFont="1" applyFill="1" applyBorder="1" applyAlignment="1">
      <alignment/>
    </xf>
    <xf numFmtId="49" fontId="7" fillId="0" borderId="12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7" fillId="0" borderId="30" xfId="0" applyNumberFormat="1" applyFont="1" applyFill="1" applyBorder="1" applyAlignment="1">
      <alignment horizontal="right"/>
    </xf>
    <xf numFmtId="3" fontId="7" fillId="0" borderId="38" xfId="0" applyNumberFormat="1" applyFont="1" applyFill="1" applyBorder="1" applyAlignment="1">
      <alignment horizontal="right"/>
    </xf>
    <xf numFmtId="3" fontId="7" fillId="33" borderId="45" xfId="0" applyNumberFormat="1" applyFont="1" applyFill="1" applyBorder="1" applyAlignment="1">
      <alignment horizontal="right"/>
    </xf>
    <xf numFmtId="0" fontId="36" fillId="0" borderId="38" xfId="0" applyFont="1" applyBorder="1" applyAlignment="1">
      <alignment/>
    </xf>
    <xf numFmtId="3" fontId="7" fillId="33" borderId="53" xfId="0" applyNumberFormat="1" applyFont="1" applyFill="1" applyBorder="1" applyAlignment="1">
      <alignment/>
    </xf>
    <xf numFmtId="3" fontId="6" fillId="34" borderId="12" xfId="0" applyNumberFormat="1" applyFont="1" applyFill="1" applyBorder="1" applyAlignment="1">
      <alignment horizontal="right"/>
    </xf>
    <xf numFmtId="49" fontId="15" fillId="0" borderId="26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0" fontId="7" fillId="0" borderId="36" xfId="0" applyFont="1" applyFill="1" applyBorder="1" applyAlignment="1">
      <alignment/>
    </xf>
    <xf numFmtId="3" fontId="7" fillId="0" borderId="26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/>
    </xf>
    <xf numFmtId="3" fontId="7" fillId="0" borderId="36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3" fontId="7" fillId="0" borderId="45" xfId="0" applyNumberFormat="1" applyFont="1" applyFill="1" applyBorder="1" applyAlignment="1">
      <alignment horizontal="right"/>
    </xf>
    <xf numFmtId="3" fontId="7" fillId="0" borderId="39" xfId="0" applyNumberFormat="1" applyFont="1" applyFill="1" applyBorder="1" applyAlignment="1">
      <alignment horizontal="right"/>
    </xf>
    <xf numFmtId="49" fontId="15" fillId="0" borderId="38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3" fontId="7" fillId="33" borderId="54" xfId="0" applyNumberFormat="1" applyFont="1" applyFill="1" applyBorder="1" applyAlignment="1">
      <alignment/>
    </xf>
    <xf numFmtId="0" fontId="7" fillId="0" borderId="38" xfId="0" applyFont="1" applyFill="1" applyBorder="1" applyAlignment="1">
      <alignment/>
    </xf>
    <xf numFmtId="3" fontId="7" fillId="0" borderId="12" xfId="0" applyNumberFormat="1" applyFont="1" applyFill="1" applyBorder="1" applyAlignment="1">
      <alignment/>
    </xf>
    <xf numFmtId="3" fontId="7" fillId="0" borderId="11" xfId="0" applyNumberFormat="1" applyFont="1" applyFill="1" applyBorder="1" applyAlignment="1">
      <alignment horizontal="right"/>
    </xf>
    <xf numFmtId="49" fontId="15" fillId="33" borderId="14" xfId="0" applyNumberFormat="1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7" fillId="33" borderId="39" xfId="0" applyFont="1" applyFill="1" applyBorder="1" applyAlignment="1">
      <alignment/>
    </xf>
    <xf numFmtId="3" fontId="6" fillId="33" borderId="16" xfId="0" applyNumberFormat="1" applyFont="1" applyFill="1" applyBorder="1" applyAlignment="1">
      <alignment horizontal="right"/>
    </xf>
    <xf numFmtId="3" fontId="6" fillId="33" borderId="14" xfId="0" applyNumberFormat="1" applyFont="1" applyFill="1" applyBorder="1" applyAlignment="1">
      <alignment/>
    </xf>
    <xf numFmtId="3" fontId="6" fillId="33" borderId="46" xfId="0" applyNumberFormat="1" applyFont="1" applyFill="1" applyBorder="1" applyAlignment="1">
      <alignment horizontal="right"/>
    </xf>
    <xf numFmtId="3" fontId="6" fillId="33" borderId="39" xfId="0" applyNumberFormat="1" applyFont="1" applyFill="1" applyBorder="1" applyAlignment="1">
      <alignment horizontal="right"/>
    </xf>
    <xf numFmtId="49" fontId="15" fillId="0" borderId="14" xfId="0" applyNumberFormat="1" applyFont="1" applyFill="1" applyBorder="1" applyAlignment="1">
      <alignment horizontal="center"/>
    </xf>
    <xf numFmtId="0" fontId="7" fillId="0" borderId="39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 horizontal="right"/>
    </xf>
    <xf numFmtId="3" fontId="7" fillId="0" borderId="13" xfId="0" applyNumberFormat="1" applyFont="1" applyFill="1" applyBorder="1" applyAlignment="1">
      <alignment/>
    </xf>
    <xf numFmtId="3" fontId="7" fillId="0" borderId="14" xfId="0" applyNumberFormat="1" applyFont="1" applyFill="1" applyBorder="1" applyAlignment="1">
      <alignment horizontal="right"/>
    </xf>
    <xf numFmtId="3" fontId="7" fillId="0" borderId="43" xfId="0" applyNumberFormat="1" applyFont="1" applyFill="1" applyBorder="1" applyAlignment="1">
      <alignment horizontal="right"/>
    </xf>
    <xf numFmtId="3" fontId="7" fillId="0" borderId="40" xfId="0" applyNumberFormat="1" applyFont="1" applyFill="1" applyBorder="1" applyAlignment="1">
      <alignment horizontal="right"/>
    </xf>
    <xf numFmtId="3" fontId="7" fillId="0" borderId="46" xfId="0" applyNumberFormat="1" applyFont="1" applyFill="1" applyBorder="1" applyAlignment="1">
      <alignment horizontal="right"/>
    </xf>
    <xf numFmtId="49" fontId="15" fillId="33" borderId="16" xfId="0" applyNumberFormat="1" applyFont="1" applyFill="1" applyBorder="1" applyAlignment="1">
      <alignment horizontal="center"/>
    </xf>
    <xf numFmtId="3" fontId="7" fillId="0" borderId="28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 horizontal="right"/>
    </xf>
    <xf numFmtId="3" fontId="7" fillId="0" borderId="50" xfId="0" applyNumberFormat="1" applyFont="1" applyFill="1" applyBorder="1" applyAlignment="1">
      <alignment horizontal="right"/>
    </xf>
    <xf numFmtId="3" fontId="7" fillId="0" borderId="48" xfId="0" applyNumberFormat="1" applyFont="1" applyFill="1" applyBorder="1" applyAlignment="1">
      <alignment horizontal="right"/>
    </xf>
    <xf numFmtId="49" fontId="15" fillId="0" borderId="49" xfId="0" applyNumberFormat="1" applyFont="1" applyFill="1" applyBorder="1" applyAlignment="1">
      <alignment horizontal="center"/>
    </xf>
    <xf numFmtId="3" fontId="7" fillId="0" borderId="49" xfId="0" applyNumberFormat="1" applyFont="1" applyFill="1" applyBorder="1" applyAlignment="1">
      <alignment horizontal="right"/>
    </xf>
    <xf numFmtId="3" fontId="7" fillId="0" borderId="32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 horizontal="right"/>
    </xf>
    <xf numFmtId="49" fontId="15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/>
    </xf>
    <xf numFmtId="49" fontId="15" fillId="33" borderId="12" xfId="0" applyNumberFormat="1" applyFont="1" applyFill="1" applyBorder="1" applyAlignment="1">
      <alignment horizontal="center"/>
    </xf>
    <xf numFmtId="3" fontId="7" fillId="33" borderId="12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 horizontal="right"/>
    </xf>
    <xf numFmtId="3" fontId="7" fillId="33" borderId="43" xfId="0" applyNumberFormat="1" applyFont="1" applyFill="1" applyBorder="1" applyAlignment="1">
      <alignment horizontal="right"/>
    </xf>
    <xf numFmtId="3" fontId="7" fillId="33" borderId="0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7" fillId="33" borderId="47" xfId="0" applyNumberFormat="1" applyFont="1" applyFill="1" applyBorder="1" applyAlignment="1">
      <alignment horizontal="right"/>
    </xf>
    <xf numFmtId="0" fontId="6" fillId="33" borderId="12" xfId="0" applyFont="1" applyFill="1" applyBorder="1" applyAlignment="1">
      <alignment/>
    </xf>
    <xf numFmtId="49" fontId="15" fillId="0" borderId="16" xfId="0" applyNumberFormat="1" applyFont="1" applyFill="1" applyBorder="1" applyAlignment="1">
      <alignment horizontal="center"/>
    </xf>
    <xf numFmtId="3" fontId="7" fillId="0" borderId="38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0" fontId="7" fillId="33" borderId="29" xfId="0" applyFont="1" applyFill="1" applyBorder="1" applyAlignment="1">
      <alignment/>
    </xf>
    <xf numFmtId="0" fontId="7" fillId="33" borderId="36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49" fontId="7" fillId="0" borderId="55" xfId="0" applyNumberFormat="1" applyFont="1" applyFill="1" applyBorder="1" applyAlignment="1">
      <alignment horizontal="center"/>
    </xf>
    <xf numFmtId="0" fontId="7" fillId="0" borderId="56" xfId="0" applyFont="1" applyFill="1" applyBorder="1" applyAlignment="1">
      <alignment/>
    </xf>
    <xf numFmtId="3" fontId="7" fillId="0" borderId="52" xfId="0" applyNumberFormat="1" applyFont="1" applyFill="1" applyBorder="1" applyAlignment="1">
      <alignment horizontal="right"/>
    </xf>
    <xf numFmtId="3" fontId="7" fillId="0" borderId="31" xfId="0" applyNumberFormat="1" applyFont="1" applyFill="1" applyBorder="1" applyAlignment="1">
      <alignment horizontal="right"/>
    </xf>
    <xf numFmtId="3" fontId="7" fillId="0" borderId="23" xfId="0" applyNumberFormat="1" applyFont="1" applyFill="1" applyBorder="1" applyAlignment="1">
      <alignment horizontal="right"/>
    </xf>
    <xf numFmtId="49" fontId="15" fillId="0" borderId="32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3" fontId="7" fillId="0" borderId="44" xfId="0" applyNumberFormat="1" applyFont="1" applyFill="1" applyBorder="1" applyAlignment="1">
      <alignment horizontal="right"/>
    </xf>
    <xf numFmtId="49" fontId="15" fillId="33" borderId="26" xfId="0" applyNumberFormat="1" applyFont="1" applyFill="1" applyBorder="1" applyAlignment="1">
      <alignment horizontal="center"/>
    </xf>
    <xf numFmtId="3" fontId="6" fillId="33" borderId="26" xfId="0" applyNumberFormat="1" applyFont="1" applyFill="1" applyBorder="1" applyAlignment="1">
      <alignment horizontal="right"/>
    </xf>
    <xf numFmtId="0" fontId="6" fillId="33" borderId="29" xfId="0" applyFont="1" applyFill="1" applyBorder="1" applyAlignment="1">
      <alignment/>
    </xf>
    <xf numFmtId="49" fontId="15" fillId="33" borderId="32" xfId="0" applyNumberFormat="1" applyFont="1" applyFill="1" applyBorder="1" applyAlignment="1">
      <alignment horizontal="center"/>
    </xf>
    <xf numFmtId="0" fontId="7" fillId="33" borderId="55" xfId="0" applyFont="1" applyFill="1" applyBorder="1" applyAlignment="1">
      <alignment/>
    </xf>
    <xf numFmtId="3" fontId="7" fillId="33" borderId="16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 horizontal="right"/>
    </xf>
    <xf numFmtId="3" fontId="7" fillId="33" borderId="12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 horizontal="right"/>
    </xf>
    <xf numFmtId="3" fontId="7" fillId="33" borderId="53" xfId="0" applyNumberFormat="1" applyFont="1" applyFill="1" applyBorder="1" applyAlignment="1">
      <alignment horizontal="right"/>
    </xf>
    <xf numFmtId="3" fontId="7" fillId="33" borderId="49" xfId="0" applyNumberFormat="1" applyFont="1" applyFill="1" applyBorder="1" applyAlignment="1">
      <alignment horizontal="right"/>
    </xf>
    <xf numFmtId="3" fontId="7" fillId="33" borderId="32" xfId="0" applyNumberFormat="1" applyFont="1" applyFill="1" applyBorder="1" applyAlignment="1">
      <alignment horizontal="right"/>
    </xf>
    <xf numFmtId="3" fontId="7" fillId="33" borderId="32" xfId="0" applyNumberFormat="1" applyFont="1" applyFill="1" applyBorder="1" applyAlignment="1">
      <alignment/>
    </xf>
    <xf numFmtId="3" fontId="7" fillId="33" borderId="44" xfId="0" applyNumberFormat="1" applyFont="1" applyFill="1" applyBorder="1" applyAlignment="1">
      <alignment horizontal="right"/>
    </xf>
    <xf numFmtId="3" fontId="7" fillId="33" borderId="25" xfId="0" applyNumberFormat="1" applyFont="1" applyFill="1" applyBorder="1" applyAlignment="1">
      <alignment horizontal="right"/>
    </xf>
    <xf numFmtId="3" fontId="7" fillId="33" borderId="28" xfId="0" applyNumberFormat="1" applyFont="1" applyFill="1" applyBorder="1" applyAlignment="1">
      <alignment horizontal="right"/>
    </xf>
    <xf numFmtId="3" fontId="7" fillId="33" borderId="52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/>
    </xf>
    <xf numFmtId="3" fontId="7" fillId="33" borderId="47" xfId="0" applyNumberFormat="1" applyFont="1" applyFill="1" applyBorder="1" applyAlignment="1">
      <alignment horizontal="right"/>
    </xf>
    <xf numFmtId="49" fontId="15" fillId="33" borderId="29" xfId="0" applyNumberFormat="1" applyFont="1" applyFill="1" applyBorder="1" applyAlignment="1">
      <alignment horizontal="center"/>
    </xf>
    <xf numFmtId="49" fontId="7" fillId="33" borderId="29" xfId="0" applyNumberFormat="1" applyFont="1" applyFill="1" applyBorder="1" applyAlignment="1">
      <alignment horizontal="left"/>
    </xf>
    <xf numFmtId="3" fontId="7" fillId="33" borderId="11" xfId="0" applyNumberFormat="1" applyFont="1" applyFill="1" applyBorder="1" applyAlignment="1">
      <alignment horizontal="right"/>
    </xf>
    <xf numFmtId="3" fontId="7" fillId="33" borderId="31" xfId="0" applyNumberFormat="1" applyFont="1" applyFill="1" applyBorder="1" applyAlignment="1">
      <alignment horizontal="right"/>
    </xf>
    <xf numFmtId="49" fontId="15" fillId="33" borderId="27" xfId="0" applyNumberFormat="1" applyFont="1" applyFill="1" applyBorder="1" applyAlignment="1">
      <alignment horizontal="center"/>
    </xf>
    <xf numFmtId="49" fontId="6" fillId="33" borderId="17" xfId="0" applyNumberFormat="1" applyFont="1" applyFill="1" applyBorder="1" applyAlignment="1">
      <alignment horizontal="left"/>
    </xf>
    <xf numFmtId="0" fontId="7" fillId="33" borderId="37" xfId="0" applyFont="1" applyFill="1" applyBorder="1" applyAlignment="1">
      <alignment/>
    </xf>
    <xf numFmtId="49" fontId="15" fillId="0" borderId="2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3" fontId="7" fillId="0" borderId="2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 horizontal="right"/>
    </xf>
    <xf numFmtId="3" fontId="7" fillId="0" borderId="17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/>
    </xf>
    <xf numFmtId="3" fontId="6" fillId="0" borderId="32" xfId="0" applyNumberFormat="1" applyFont="1" applyFill="1" applyBorder="1" applyAlignment="1">
      <alignment horizontal="right"/>
    </xf>
    <xf numFmtId="3" fontId="7" fillId="33" borderId="32" xfId="0" applyNumberFormat="1" applyFont="1" applyFill="1" applyBorder="1" applyAlignment="1">
      <alignment horizontal="right"/>
    </xf>
    <xf numFmtId="49" fontId="15" fillId="0" borderId="29" xfId="0" applyNumberFormat="1" applyFont="1" applyFill="1" applyBorder="1" applyAlignment="1">
      <alignment horizontal="center"/>
    </xf>
    <xf numFmtId="3" fontId="7" fillId="0" borderId="10" xfId="0" applyNumberFormat="1" applyFont="1" applyFill="1" applyBorder="1" applyAlignment="1">
      <alignment horizontal="right"/>
    </xf>
    <xf numFmtId="49" fontId="15" fillId="33" borderId="57" xfId="0" applyNumberFormat="1" applyFont="1" applyFill="1" applyBorder="1" applyAlignment="1">
      <alignment horizontal="center"/>
    </xf>
    <xf numFmtId="49" fontId="7" fillId="33" borderId="12" xfId="0" applyNumberFormat="1" applyFont="1" applyFill="1" applyBorder="1" applyAlignment="1">
      <alignment horizontal="left"/>
    </xf>
    <xf numFmtId="3" fontId="6" fillId="33" borderId="14" xfId="0" applyNumberFormat="1" applyFont="1" applyFill="1" applyBorder="1" applyAlignment="1">
      <alignment horizontal="right"/>
    </xf>
    <xf numFmtId="3" fontId="7" fillId="33" borderId="39" xfId="0" applyNumberFormat="1" applyFont="1" applyFill="1" applyBorder="1" applyAlignment="1">
      <alignment horizontal="right"/>
    </xf>
    <xf numFmtId="3" fontId="7" fillId="33" borderId="37" xfId="0" applyNumberFormat="1" applyFont="1" applyFill="1" applyBorder="1" applyAlignment="1">
      <alignment horizontal="right"/>
    </xf>
    <xf numFmtId="49" fontId="6" fillId="33" borderId="12" xfId="0" applyNumberFormat="1" applyFont="1" applyFill="1" applyBorder="1" applyAlignment="1">
      <alignment horizontal="left"/>
    </xf>
    <xf numFmtId="3" fontId="7" fillId="0" borderId="54" xfId="0" applyNumberFormat="1" applyFont="1" applyFill="1" applyBorder="1" applyAlignment="1">
      <alignment horizontal="right"/>
    </xf>
    <xf numFmtId="3" fontId="7" fillId="33" borderId="29" xfId="0" applyNumberFormat="1" applyFont="1" applyFill="1" applyBorder="1" applyAlignment="1">
      <alignment horizontal="right"/>
    </xf>
    <xf numFmtId="3" fontId="7" fillId="0" borderId="14" xfId="0" applyNumberFormat="1" applyFont="1" applyFill="1" applyBorder="1" applyAlignment="1">
      <alignment/>
    </xf>
    <xf numFmtId="3" fontId="7" fillId="0" borderId="57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/>
    </xf>
    <xf numFmtId="3" fontId="7" fillId="33" borderId="43" xfId="0" applyNumberFormat="1" applyFont="1" applyFill="1" applyBorder="1" applyAlignment="1">
      <alignment horizontal="right"/>
    </xf>
    <xf numFmtId="3" fontId="7" fillId="33" borderId="37" xfId="0" applyNumberFormat="1" applyFont="1" applyFill="1" applyBorder="1" applyAlignment="1">
      <alignment horizontal="right"/>
    </xf>
    <xf numFmtId="3" fontId="7" fillId="33" borderId="40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7" fillId="33" borderId="46" xfId="0" applyNumberFormat="1" applyFont="1" applyFill="1" applyBorder="1" applyAlignment="1">
      <alignment horizontal="right"/>
    </xf>
    <xf numFmtId="3" fontId="7" fillId="33" borderId="39" xfId="0" applyNumberFormat="1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/>
    </xf>
    <xf numFmtId="0" fontId="6" fillId="33" borderId="39" xfId="0" applyFont="1" applyFill="1" applyBorder="1" applyAlignment="1">
      <alignment/>
    </xf>
    <xf numFmtId="3" fontId="15" fillId="0" borderId="37" xfId="0" applyNumberFormat="1" applyFont="1" applyFill="1" applyBorder="1" applyAlignment="1">
      <alignment horizontal="right"/>
    </xf>
    <xf numFmtId="3" fontId="15" fillId="0" borderId="40" xfId="0" applyNumberFormat="1" applyFont="1" applyFill="1" applyBorder="1" applyAlignment="1">
      <alignment horizontal="right"/>
    </xf>
    <xf numFmtId="3" fontId="15" fillId="0" borderId="13" xfId="0" applyNumberFormat="1" applyFont="1" applyFill="1" applyBorder="1" applyAlignment="1">
      <alignment horizontal="right"/>
    </xf>
    <xf numFmtId="3" fontId="15" fillId="0" borderId="31" xfId="0" applyNumberFormat="1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horizontal="right"/>
    </xf>
    <xf numFmtId="3" fontId="15" fillId="33" borderId="47" xfId="0" applyNumberFormat="1" applyFont="1" applyFill="1" applyBorder="1" applyAlignment="1">
      <alignment/>
    </xf>
    <xf numFmtId="3" fontId="15" fillId="0" borderId="15" xfId="0" applyNumberFormat="1" applyFont="1" applyFill="1" applyBorder="1" applyAlignment="1">
      <alignment horizontal="right"/>
    </xf>
    <xf numFmtId="3" fontId="15" fillId="0" borderId="29" xfId="0" applyNumberFormat="1" applyFont="1" applyFill="1" applyBorder="1" applyAlignment="1">
      <alignment horizontal="right"/>
    </xf>
    <xf numFmtId="3" fontId="15" fillId="0" borderId="26" xfId="0" applyNumberFormat="1" applyFont="1" applyFill="1" applyBorder="1" applyAlignment="1">
      <alignment horizontal="right"/>
    </xf>
    <xf numFmtId="0" fontId="6" fillId="33" borderId="36" xfId="0" applyFont="1" applyFill="1" applyBorder="1" applyAlignment="1">
      <alignment/>
    </xf>
    <xf numFmtId="3" fontId="15" fillId="33" borderId="13" xfId="0" applyNumberFormat="1" applyFont="1" applyFill="1" applyBorder="1" applyAlignment="1">
      <alignment horizontal="right"/>
    </xf>
    <xf numFmtId="3" fontId="21" fillId="0" borderId="15" xfId="0" applyNumberFormat="1" applyFont="1" applyFill="1" applyBorder="1" applyAlignment="1">
      <alignment horizontal="right"/>
    </xf>
    <xf numFmtId="3" fontId="21" fillId="0" borderId="29" xfId="0" applyNumberFormat="1" applyFont="1" applyFill="1" applyBorder="1" applyAlignment="1">
      <alignment horizontal="right"/>
    </xf>
    <xf numFmtId="3" fontId="21" fillId="0" borderId="29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 horizontal="right"/>
    </xf>
    <xf numFmtId="3" fontId="21" fillId="0" borderId="30" xfId="0" applyNumberFormat="1" applyFont="1" applyFill="1" applyBorder="1" applyAlignment="1">
      <alignment horizontal="right"/>
    </xf>
    <xf numFmtId="3" fontId="21" fillId="0" borderId="37" xfId="0" applyNumberFormat="1" applyFont="1" applyFill="1" applyBorder="1" applyAlignment="1">
      <alignment horizontal="right"/>
    </xf>
    <xf numFmtId="3" fontId="21" fillId="0" borderId="40" xfId="0" applyNumberFormat="1" applyFont="1" applyFill="1" applyBorder="1" applyAlignment="1">
      <alignment horizontal="right"/>
    </xf>
    <xf numFmtId="3" fontId="21" fillId="0" borderId="13" xfId="0" applyNumberFormat="1" applyFont="1" applyFill="1" applyBorder="1" applyAlignment="1">
      <alignment horizontal="right"/>
    </xf>
    <xf numFmtId="3" fontId="21" fillId="33" borderId="13" xfId="0" applyNumberFormat="1" applyFont="1" applyFill="1" applyBorder="1" applyAlignment="1">
      <alignment horizontal="right"/>
    </xf>
    <xf numFmtId="3" fontId="21" fillId="0" borderId="31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3" fontId="21" fillId="33" borderId="47" xfId="0" applyNumberFormat="1" applyFont="1" applyFill="1" applyBorder="1" applyAlignment="1">
      <alignment/>
    </xf>
    <xf numFmtId="3" fontId="21" fillId="33" borderId="53" xfId="0" applyNumberFormat="1" applyFont="1" applyFill="1" applyBorder="1" applyAlignment="1">
      <alignment/>
    </xf>
    <xf numFmtId="3" fontId="21" fillId="0" borderId="11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 horizontal="right"/>
    </xf>
    <xf numFmtId="3" fontId="21" fillId="0" borderId="12" xfId="0" applyNumberFormat="1" applyFont="1" applyFill="1" applyBorder="1" applyAlignment="1">
      <alignment/>
    </xf>
    <xf numFmtId="3" fontId="21" fillId="0" borderId="16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 horizontal="right"/>
    </xf>
    <xf numFmtId="3" fontId="21" fillId="0" borderId="17" xfId="0" applyNumberFormat="1" applyFont="1" applyFill="1" applyBorder="1" applyAlignment="1">
      <alignment/>
    </xf>
    <xf numFmtId="3" fontId="21" fillId="0" borderId="27" xfId="0" applyNumberFormat="1" applyFont="1" applyFill="1" applyBorder="1" applyAlignment="1">
      <alignment horizontal="right"/>
    </xf>
    <xf numFmtId="3" fontId="21" fillId="0" borderId="10" xfId="0" applyNumberFormat="1" applyFont="1" applyFill="1" applyBorder="1" applyAlignment="1">
      <alignment horizontal="right"/>
    </xf>
    <xf numFmtId="3" fontId="7" fillId="0" borderId="26" xfId="0" applyNumberFormat="1" applyFont="1" applyFill="1" applyBorder="1" applyAlignment="1">
      <alignment horizontal="right"/>
    </xf>
    <xf numFmtId="3" fontId="7" fillId="0" borderId="37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/>
    </xf>
    <xf numFmtId="3" fontId="7" fillId="0" borderId="39" xfId="0" applyNumberFormat="1" applyFont="1" applyFill="1" applyBorder="1" applyAlignment="1">
      <alignment horizontal="right"/>
    </xf>
    <xf numFmtId="3" fontId="7" fillId="0" borderId="15" xfId="0" applyNumberFormat="1" applyFont="1" applyFill="1" applyBorder="1" applyAlignment="1">
      <alignment horizontal="right"/>
    </xf>
    <xf numFmtId="3" fontId="21" fillId="33" borderId="54" xfId="0" applyNumberFormat="1" applyFont="1" applyFill="1" applyBorder="1" applyAlignment="1">
      <alignment/>
    </xf>
    <xf numFmtId="3" fontId="7" fillId="33" borderId="26" xfId="0" applyNumberFormat="1" applyFont="1" applyFill="1" applyBorder="1" applyAlignment="1">
      <alignment horizontal="right"/>
    </xf>
    <xf numFmtId="3" fontId="7" fillId="33" borderId="58" xfId="0" applyNumberFormat="1" applyFont="1" applyFill="1" applyBorder="1" applyAlignment="1">
      <alignment horizontal="right"/>
    </xf>
    <xf numFmtId="3" fontId="7" fillId="33" borderId="54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 horizontal="right"/>
    </xf>
    <xf numFmtId="3" fontId="7" fillId="33" borderId="17" xfId="0" applyNumberFormat="1" applyFont="1" applyFill="1" applyBorder="1" applyAlignment="1">
      <alignment/>
    </xf>
    <xf numFmtId="3" fontId="7" fillId="33" borderId="27" xfId="0" applyNumberFormat="1" applyFont="1" applyFill="1" applyBorder="1" applyAlignment="1">
      <alignment horizontal="right"/>
    </xf>
    <xf numFmtId="3" fontId="7" fillId="33" borderId="59" xfId="0" applyNumberFormat="1" applyFont="1" applyFill="1" applyBorder="1" applyAlignment="1">
      <alignment horizontal="right"/>
    </xf>
    <xf numFmtId="3" fontId="7" fillId="33" borderId="60" xfId="0" applyNumberFormat="1" applyFont="1" applyFill="1" applyBorder="1" applyAlignment="1">
      <alignment horizontal="right"/>
    </xf>
    <xf numFmtId="3" fontId="7" fillId="33" borderId="61" xfId="0" applyNumberFormat="1" applyFont="1" applyFill="1" applyBorder="1" applyAlignment="1">
      <alignment horizontal="right"/>
    </xf>
    <xf numFmtId="3" fontId="7" fillId="33" borderId="23" xfId="0" applyNumberFormat="1" applyFont="1" applyFill="1" applyBorder="1" applyAlignment="1">
      <alignment horizontal="right"/>
    </xf>
    <xf numFmtId="0" fontId="7" fillId="33" borderId="16" xfId="0" applyFont="1" applyFill="1" applyBorder="1" applyAlignment="1">
      <alignment/>
    </xf>
    <xf numFmtId="3" fontId="6" fillId="0" borderId="15" xfId="0" applyNumberFormat="1" applyFont="1" applyFill="1" applyBorder="1" applyAlignment="1">
      <alignment horizontal="right"/>
    </xf>
    <xf numFmtId="3" fontId="6" fillId="0" borderId="3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6" fillId="0" borderId="11" xfId="0" applyNumberFormat="1" applyFont="1" applyFill="1" applyBorder="1" applyAlignment="1">
      <alignment horizontal="right"/>
    </xf>
    <xf numFmtId="3" fontId="6" fillId="0" borderId="31" xfId="0" applyNumberFormat="1" applyFont="1" applyFill="1" applyBorder="1" applyAlignment="1">
      <alignment horizontal="right"/>
    </xf>
    <xf numFmtId="3" fontId="6" fillId="0" borderId="1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3" fontId="6" fillId="0" borderId="60" xfId="0" applyNumberFormat="1" applyFont="1" applyFill="1" applyBorder="1" applyAlignment="1">
      <alignment horizontal="right"/>
    </xf>
    <xf numFmtId="0" fontId="7" fillId="0" borderId="16" xfId="0" applyFont="1" applyFill="1" applyBorder="1" applyAlignment="1">
      <alignment/>
    </xf>
    <xf numFmtId="49" fontId="15" fillId="33" borderId="13" xfId="0" applyNumberFormat="1" applyFont="1" applyFill="1" applyBorder="1" applyAlignment="1">
      <alignment horizontal="center"/>
    </xf>
    <xf numFmtId="49" fontId="7" fillId="33" borderId="13" xfId="0" applyNumberFormat="1" applyFont="1" applyFill="1" applyBorder="1" applyAlignment="1">
      <alignment horizontal="left"/>
    </xf>
    <xf numFmtId="0" fontId="7" fillId="33" borderId="13" xfId="0" applyFont="1" applyFill="1" applyBorder="1" applyAlignment="1">
      <alignment/>
    </xf>
    <xf numFmtId="3" fontId="6" fillId="33" borderId="31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6" fillId="33" borderId="40" xfId="0" applyNumberFormat="1" applyFont="1" applyFill="1" applyBorder="1" applyAlignment="1">
      <alignment/>
    </xf>
    <xf numFmtId="3" fontId="7" fillId="33" borderId="31" xfId="0" applyNumberFormat="1" applyFont="1" applyFill="1" applyBorder="1" applyAlignment="1">
      <alignment/>
    </xf>
    <xf numFmtId="49" fontId="7" fillId="0" borderId="13" xfId="0" applyNumberFormat="1" applyFont="1" applyFill="1" applyBorder="1" applyAlignment="1">
      <alignment horizontal="center"/>
    </xf>
    <xf numFmtId="0" fontId="1" fillId="0" borderId="40" xfId="0" applyFont="1" applyBorder="1" applyAlignment="1">
      <alignment horizontal="center"/>
    </xf>
    <xf numFmtId="3" fontId="7" fillId="33" borderId="12" xfId="0" applyNumberFormat="1" applyFont="1" applyFill="1" applyBorder="1" applyAlignment="1">
      <alignment/>
    </xf>
    <xf numFmtId="3" fontId="36" fillId="0" borderId="12" xfId="0" applyNumberFormat="1" applyFont="1" applyBorder="1" applyAlignment="1">
      <alignment/>
    </xf>
    <xf numFmtId="3" fontId="36" fillId="0" borderId="12" xfId="0" applyNumberFormat="1" applyFont="1" applyFill="1" applyBorder="1" applyAlignment="1">
      <alignment/>
    </xf>
    <xf numFmtId="3" fontId="20" fillId="0" borderId="60" xfId="0" applyNumberFormat="1" applyFont="1" applyBorder="1" applyAlignment="1">
      <alignment horizontal="right"/>
    </xf>
    <xf numFmtId="49" fontId="5" fillId="0" borderId="14" xfId="0" applyNumberFormat="1" applyFont="1" applyFill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5" fillId="0" borderId="29" xfId="0" applyFont="1" applyFill="1" applyBorder="1" applyAlignment="1">
      <alignment horizontal="center"/>
    </xf>
    <xf numFmtId="0" fontId="11" fillId="0" borderId="0" xfId="0" applyFont="1" applyAlignment="1">
      <alignment/>
    </xf>
    <xf numFmtId="49" fontId="15" fillId="0" borderId="0" xfId="0" applyNumberFormat="1" applyFont="1" applyFill="1" applyBorder="1" applyAlignment="1">
      <alignment horizontal="center"/>
    </xf>
    <xf numFmtId="3" fontId="7" fillId="33" borderId="17" xfId="0" applyNumberFormat="1" applyFont="1" applyFill="1" applyBorder="1" applyAlignment="1">
      <alignment horizontal="right"/>
    </xf>
    <xf numFmtId="0" fontId="1" fillId="0" borderId="29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49" fontId="4" fillId="33" borderId="12" xfId="0" applyNumberFormat="1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 horizontal="right"/>
    </xf>
    <xf numFmtId="0" fontId="4" fillId="33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4" fillId="0" borderId="12" xfId="0" applyFont="1" applyBorder="1" applyAlignment="1">
      <alignment/>
    </xf>
    <xf numFmtId="3" fontId="6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0" fontId="7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0" fontId="21" fillId="33" borderId="12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20" fillId="0" borderId="17" xfId="0" applyFont="1" applyBorder="1" applyAlignment="1">
      <alignment/>
    </xf>
    <xf numFmtId="0" fontId="8" fillId="36" borderId="29" xfId="0" applyFont="1" applyFill="1" applyBorder="1" applyAlignment="1">
      <alignment/>
    </xf>
    <xf numFmtId="3" fontId="8" fillId="36" borderId="33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3" fontId="7" fillId="33" borderId="61" xfId="0" applyNumberFormat="1" applyFont="1" applyFill="1" applyBorder="1" applyAlignment="1">
      <alignment/>
    </xf>
    <xf numFmtId="49" fontId="7" fillId="0" borderId="45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right"/>
    </xf>
    <xf numFmtId="3" fontId="6" fillId="33" borderId="12" xfId="0" applyNumberFormat="1" applyFont="1" applyFill="1" applyBorder="1" applyAlignment="1">
      <alignment horizontal="right"/>
    </xf>
    <xf numFmtId="0" fontId="4" fillId="19" borderId="10" xfId="0" applyFont="1" applyFill="1" applyBorder="1" applyAlignment="1">
      <alignment/>
    </xf>
    <xf numFmtId="49" fontId="14" fillId="19" borderId="27" xfId="0" applyNumberFormat="1" applyFont="1" applyFill="1" applyBorder="1" applyAlignment="1">
      <alignment horizontal="center"/>
    </xf>
    <xf numFmtId="0" fontId="4" fillId="19" borderId="0" xfId="0" applyFont="1" applyFill="1" applyBorder="1" applyAlignment="1">
      <alignment/>
    </xf>
    <xf numFmtId="0" fontId="4" fillId="19" borderId="27" xfId="0" applyFont="1" applyFill="1" applyBorder="1" applyAlignment="1">
      <alignment/>
    </xf>
    <xf numFmtId="0" fontId="4" fillId="19" borderId="62" xfId="0" applyFont="1" applyFill="1" applyBorder="1" applyAlignment="1">
      <alignment/>
    </xf>
    <xf numFmtId="49" fontId="14" fillId="19" borderId="63" xfId="0" applyNumberFormat="1" applyFont="1" applyFill="1" applyBorder="1" applyAlignment="1">
      <alignment horizontal="center"/>
    </xf>
    <xf numFmtId="49" fontId="14" fillId="19" borderId="64" xfId="0" applyNumberFormat="1" applyFont="1" applyFill="1" applyBorder="1" applyAlignment="1">
      <alignment horizontal="center"/>
    </xf>
    <xf numFmtId="0" fontId="4" fillId="19" borderId="63" xfId="0" applyFont="1" applyFill="1" applyBorder="1" applyAlignment="1">
      <alignment/>
    </xf>
    <xf numFmtId="0" fontId="1" fillId="19" borderId="58" xfId="0" applyFont="1" applyFill="1" applyBorder="1" applyAlignment="1">
      <alignment horizontal="center"/>
    </xf>
    <xf numFmtId="49" fontId="2" fillId="19" borderId="23" xfId="0" applyNumberFormat="1" applyFont="1" applyFill="1" applyBorder="1" applyAlignment="1">
      <alignment horizontal="center"/>
    </xf>
    <xf numFmtId="49" fontId="3" fillId="19" borderId="23" xfId="0" applyNumberFormat="1" applyFont="1" applyFill="1" applyBorder="1" applyAlignment="1">
      <alignment horizontal="center"/>
    </xf>
    <xf numFmtId="49" fontId="4" fillId="19" borderId="23" xfId="0" applyNumberFormat="1" applyFont="1" applyFill="1" applyBorder="1" applyAlignment="1">
      <alignment horizontal="center"/>
    </xf>
    <xf numFmtId="0" fontId="4" fillId="19" borderId="39" xfId="0" applyFont="1" applyFill="1" applyBorder="1" applyAlignment="1">
      <alignment/>
    </xf>
    <xf numFmtId="0" fontId="1" fillId="19" borderId="40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/>
    </xf>
    <xf numFmtId="49" fontId="4" fillId="19" borderId="13" xfId="0" applyNumberFormat="1" applyFont="1" applyFill="1" applyBorder="1" applyAlignment="1">
      <alignment horizontal="center"/>
    </xf>
    <xf numFmtId="49" fontId="4" fillId="19" borderId="45" xfId="0" applyNumberFormat="1" applyFont="1" applyFill="1" applyBorder="1" applyAlignment="1">
      <alignment horizontal="center"/>
    </xf>
    <xf numFmtId="0" fontId="1" fillId="19" borderId="10" xfId="0" applyFont="1" applyFill="1" applyBorder="1" applyAlignment="1">
      <alignment horizontal="center"/>
    </xf>
    <xf numFmtId="0" fontId="4" fillId="19" borderId="17" xfId="0" applyFont="1" applyFill="1" applyBorder="1" applyAlignment="1">
      <alignment horizontal="center"/>
    </xf>
    <xf numFmtId="49" fontId="4" fillId="19" borderId="17" xfId="0" applyNumberFormat="1" applyFont="1" applyFill="1" applyBorder="1" applyAlignment="1">
      <alignment horizontal="center"/>
    </xf>
    <xf numFmtId="49" fontId="4" fillId="19" borderId="0" xfId="0" applyNumberFormat="1" applyFont="1" applyFill="1" applyBorder="1" applyAlignment="1">
      <alignment horizontal="center"/>
    </xf>
    <xf numFmtId="0" fontId="4" fillId="19" borderId="37" xfId="0" applyFont="1" applyFill="1" applyBorder="1" applyAlignment="1">
      <alignment/>
    </xf>
    <xf numFmtId="0" fontId="1" fillId="19" borderId="62" xfId="0" applyFont="1" applyFill="1" applyBorder="1" applyAlignment="1">
      <alignment horizontal="center"/>
    </xf>
    <xf numFmtId="0" fontId="4" fillId="19" borderId="64" xfId="0" applyFont="1" applyFill="1" applyBorder="1" applyAlignment="1">
      <alignment horizontal="center"/>
    </xf>
    <xf numFmtId="49" fontId="4" fillId="19" borderId="64" xfId="0" applyNumberFormat="1" applyFont="1" applyFill="1" applyBorder="1" applyAlignment="1">
      <alignment horizontal="center"/>
    </xf>
    <xf numFmtId="49" fontId="4" fillId="19" borderId="65" xfId="0" applyNumberFormat="1" applyFont="1" applyFill="1" applyBorder="1" applyAlignment="1">
      <alignment horizontal="center"/>
    </xf>
    <xf numFmtId="0" fontId="4" fillId="19" borderId="66" xfId="0" applyFont="1" applyFill="1" applyBorder="1" applyAlignment="1">
      <alignment/>
    </xf>
    <xf numFmtId="0" fontId="1" fillId="19" borderId="67" xfId="0" applyFont="1" applyFill="1" applyBorder="1" applyAlignment="1">
      <alignment horizontal="center"/>
    </xf>
    <xf numFmtId="49" fontId="2" fillId="19" borderId="68" xfId="0" applyNumberFormat="1" applyFont="1" applyFill="1" applyBorder="1" applyAlignment="1">
      <alignment horizontal="center"/>
    </xf>
    <xf numFmtId="49" fontId="3" fillId="19" borderId="68" xfId="0" applyNumberFormat="1" applyFont="1" applyFill="1" applyBorder="1" applyAlignment="1">
      <alignment horizontal="center"/>
    </xf>
    <xf numFmtId="49" fontId="4" fillId="19" borderId="68" xfId="0" applyNumberFormat="1" applyFont="1" applyFill="1" applyBorder="1" applyAlignment="1">
      <alignment horizontal="center"/>
    </xf>
    <xf numFmtId="0" fontId="4" fillId="19" borderId="14" xfId="0" applyFont="1" applyFill="1" applyBorder="1" applyAlignment="1">
      <alignment horizontal="center"/>
    </xf>
    <xf numFmtId="49" fontId="4" fillId="19" borderId="14" xfId="0" applyNumberFormat="1" applyFont="1" applyFill="1" applyBorder="1" applyAlignment="1">
      <alignment horizontal="center"/>
    </xf>
    <xf numFmtId="49" fontId="4" fillId="19" borderId="57" xfId="0" applyNumberFormat="1" applyFont="1" applyFill="1" applyBorder="1" applyAlignment="1">
      <alignment horizontal="center"/>
    </xf>
    <xf numFmtId="0" fontId="4" fillId="19" borderId="43" xfId="0" applyFont="1" applyFill="1" applyBorder="1" applyAlignment="1">
      <alignment/>
    </xf>
    <xf numFmtId="0" fontId="4" fillId="19" borderId="27" xfId="0" applyFont="1" applyFill="1" applyBorder="1" applyAlignment="1">
      <alignment horizontal="center"/>
    </xf>
    <xf numFmtId="49" fontId="4" fillId="19" borderId="27" xfId="0" applyNumberFormat="1" applyFont="1" applyFill="1" applyBorder="1" applyAlignment="1">
      <alignment horizontal="center"/>
    </xf>
    <xf numFmtId="0" fontId="1" fillId="19" borderId="15" xfId="0" applyFont="1" applyFill="1" applyBorder="1" applyAlignment="1">
      <alignment horizontal="center"/>
    </xf>
    <xf numFmtId="0" fontId="4" fillId="19" borderId="63" xfId="0" applyFont="1" applyFill="1" applyBorder="1" applyAlignment="1">
      <alignment horizontal="center"/>
    </xf>
    <xf numFmtId="49" fontId="4" fillId="19" borderId="63" xfId="0" applyNumberFormat="1" applyFont="1" applyFill="1" applyBorder="1" applyAlignment="1">
      <alignment horizontal="center"/>
    </xf>
    <xf numFmtId="0" fontId="4" fillId="19" borderId="69" xfId="0" applyFont="1" applyFill="1" applyBorder="1" applyAlignment="1">
      <alignment/>
    </xf>
    <xf numFmtId="0" fontId="26" fillId="19" borderId="67" xfId="0" applyFont="1" applyFill="1" applyBorder="1" applyAlignment="1">
      <alignment horizontal="center"/>
    </xf>
    <xf numFmtId="49" fontId="28" fillId="19" borderId="68" xfId="0" applyNumberFormat="1" applyFont="1" applyFill="1" applyBorder="1" applyAlignment="1">
      <alignment horizontal="center"/>
    </xf>
    <xf numFmtId="49" fontId="29" fillId="19" borderId="68" xfId="0" applyNumberFormat="1" applyFont="1" applyFill="1" applyBorder="1" applyAlignment="1">
      <alignment horizontal="center"/>
    </xf>
    <xf numFmtId="49" fontId="17" fillId="19" borderId="68" xfId="0" applyNumberFormat="1" applyFont="1" applyFill="1" applyBorder="1" applyAlignment="1">
      <alignment horizontal="center"/>
    </xf>
    <xf numFmtId="0" fontId="17" fillId="19" borderId="69" xfId="0" applyFont="1" applyFill="1" applyBorder="1" applyAlignment="1">
      <alignment/>
    </xf>
    <xf numFmtId="0" fontId="26" fillId="19" borderId="40" xfId="0" applyFont="1" applyFill="1" applyBorder="1" applyAlignment="1">
      <alignment horizontal="center"/>
    </xf>
    <xf numFmtId="0" fontId="17" fillId="19" borderId="14" xfId="0" applyFont="1" applyFill="1" applyBorder="1" applyAlignment="1">
      <alignment horizontal="center"/>
    </xf>
    <xf numFmtId="49" fontId="17" fillId="19" borderId="14" xfId="0" applyNumberFormat="1" applyFont="1" applyFill="1" applyBorder="1" applyAlignment="1">
      <alignment horizontal="center"/>
    </xf>
    <xf numFmtId="0" fontId="26" fillId="19" borderId="10" xfId="0" applyFont="1" applyFill="1" applyBorder="1" applyAlignment="1">
      <alignment horizontal="center"/>
    </xf>
    <xf numFmtId="0" fontId="17" fillId="19" borderId="27" xfId="0" applyFont="1" applyFill="1" applyBorder="1" applyAlignment="1">
      <alignment horizontal="center"/>
    </xf>
    <xf numFmtId="49" fontId="17" fillId="19" borderId="27" xfId="0" applyNumberFormat="1" applyFont="1" applyFill="1" applyBorder="1" applyAlignment="1">
      <alignment horizontal="center"/>
    </xf>
    <xf numFmtId="49" fontId="17" fillId="19" borderId="0" xfId="0" applyNumberFormat="1" applyFont="1" applyFill="1" applyBorder="1" applyAlignment="1">
      <alignment horizontal="center"/>
    </xf>
    <xf numFmtId="0" fontId="17" fillId="19" borderId="37" xfId="0" applyFont="1" applyFill="1" applyBorder="1" applyAlignment="1">
      <alignment/>
    </xf>
    <xf numFmtId="0" fontId="26" fillId="19" borderId="15" xfId="0" applyFont="1" applyFill="1" applyBorder="1" applyAlignment="1">
      <alignment horizontal="center"/>
    </xf>
    <xf numFmtId="0" fontId="17" fillId="19" borderId="63" xfId="0" applyFont="1" applyFill="1" applyBorder="1" applyAlignment="1">
      <alignment horizontal="center"/>
    </xf>
    <xf numFmtId="49" fontId="17" fillId="19" borderId="63" xfId="0" applyNumberFormat="1" applyFont="1" applyFill="1" applyBorder="1" applyAlignment="1">
      <alignment horizontal="center"/>
    </xf>
    <xf numFmtId="49" fontId="17" fillId="19" borderId="65" xfId="0" applyNumberFormat="1" applyFont="1" applyFill="1" applyBorder="1" applyAlignment="1">
      <alignment horizontal="center"/>
    </xf>
    <xf numFmtId="0" fontId="17" fillId="19" borderId="66" xfId="0" applyFont="1" applyFill="1" applyBorder="1" applyAlignment="1">
      <alignment/>
    </xf>
    <xf numFmtId="0" fontId="0" fillId="19" borderId="20" xfId="0" applyFill="1" applyBorder="1" applyAlignment="1">
      <alignment horizontal="center"/>
    </xf>
    <xf numFmtId="0" fontId="4" fillId="19" borderId="30" xfId="0" applyFont="1" applyFill="1" applyBorder="1" applyAlignment="1">
      <alignment/>
    </xf>
    <xf numFmtId="0" fontId="4" fillId="19" borderId="23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4" fillId="0" borderId="14" xfId="0" applyFont="1" applyBorder="1" applyAlignment="1">
      <alignment horizontal="center"/>
    </xf>
    <xf numFmtId="0" fontId="7" fillId="0" borderId="43" xfId="0" applyFont="1" applyFill="1" applyBorder="1" applyAlignment="1">
      <alignment/>
    </xf>
    <xf numFmtId="3" fontId="7" fillId="0" borderId="47" xfId="0" applyNumberFormat="1" applyFont="1" applyFill="1" applyBorder="1" applyAlignment="1">
      <alignment/>
    </xf>
    <xf numFmtId="49" fontId="20" fillId="0" borderId="0" xfId="0" applyNumberFormat="1" applyFont="1" applyBorder="1" applyAlignment="1">
      <alignment horizontal="center"/>
    </xf>
    <xf numFmtId="49" fontId="20" fillId="33" borderId="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3" fontId="6" fillId="33" borderId="12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36" fillId="0" borderId="12" xfId="0" applyNumberFormat="1" applyFont="1" applyFill="1" applyBorder="1" applyAlignment="1">
      <alignment/>
    </xf>
    <xf numFmtId="0" fontId="36" fillId="0" borderId="12" xfId="0" applyFont="1" applyFill="1" applyBorder="1" applyAlignment="1">
      <alignment/>
    </xf>
    <xf numFmtId="0" fontId="16" fillId="0" borderId="12" xfId="0" applyFont="1" applyBorder="1" applyAlignment="1">
      <alignment/>
    </xf>
    <xf numFmtId="0" fontId="4" fillId="36" borderId="12" xfId="0" applyFont="1" applyFill="1" applyBorder="1" applyAlignment="1">
      <alignment horizontal="center"/>
    </xf>
    <xf numFmtId="0" fontId="17" fillId="0" borderId="12" xfId="0" applyFont="1" applyBorder="1" applyAlignment="1">
      <alignment/>
    </xf>
    <xf numFmtId="0" fontId="4" fillId="11" borderId="16" xfId="0" applyFont="1" applyFill="1" applyBorder="1" applyAlignment="1">
      <alignment horizontal="center"/>
    </xf>
    <xf numFmtId="49" fontId="15" fillId="11" borderId="16" xfId="0" applyNumberFormat="1" applyFont="1" applyFill="1" applyBorder="1" applyAlignment="1">
      <alignment horizontal="center"/>
    </xf>
    <xf numFmtId="0" fontId="6" fillId="11" borderId="12" xfId="0" applyFont="1" applyFill="1" applyBorder="1" applyAlignment="1">
      <alignment/>
    </xf>
    <xf numFmtId="0" fontId="6" fillId="11" borderId="30" xfId="0" applyFont="1" applyFill="1" applyBorder="1" applyAlignment="1">
      <alignment/>
    </xf>
    <xf numFmtId="3" fontId="6" fillId="11" borderId="16" xfId="0" applyNumberFormat="1" applyFont="1" applyFill="1" applyBorder="1" applyAlignment="1">
      <alignment horizontal="right"/>
    </xf>
    <xf numFmtId="3" fontId="6" fillId="11" borderId="12" xfId="0" applyNumberFormat="1" applyFont="1" applyFill="1" applyBorder="1" applyAlignment="1">
      <alignment horizontal="right"/>
    </xf>
    <xf numFmtId="3" fontId="6" fillId="11" borderId="16" xfId="0" applyNumberFormat="1" applyFont="1" applyFill="1" applyBorder="1" applyAlignment="1">
      <alignment/>
    </xf>
    <xf numFmtId="3" fontId="6" fillId="11" borderId="30" xfId="0" applyNumberFormat="1" applyFont="1" applyFill="1" applyBorder="1" applyAlignment="1">
      <alignment horizontal="right"/>
    </xf>
    <xf numFmtId="3" fontId="6" fillId="11" borderId="0" xfId="0" applyNumberFormat="1" applyFont="1" applyFill="1" applyBorder="1" applyAlignment="1">
      <alignment horizontal="right"/>
    </xf>
    <xf numFmtId="3" fontId="6" fillId="11" borderId="11" xfId="0" applyNumberFormat="1" applyFont="1" applyFill="1" applyBorder="1" applyAlignment="1">
      <alignment horizontal="right"/>
    </xf>
    <xf numFmtId="3" fontId="6" fillId="11" borderId="46" xfId="0" applyNumberFormat="1" applyFont="1" applyFill="1" applyBorder="1" applyAlignment="1">
      <alignment horizontal="right"/>
    </xf>
    <xf numFmtId="3" fontId="6" fillId="11" borderId="13" xfId="0" applyNumberFormat="1" applyFont="1" applyFill="1" applyBorder="1" applyAlignment="1">
      <alignment horizontal="right"/>
    </xf>
    <xf numFmtId="3" fontId="6" fillId="11" borderId="31" xfId="0" applyNumberFormat="1" applyFont="1" applyFill="1" applyBorder="1" applyAlignment="1">
      <alignment horizontal="right"/>
    </xf>
    <xf numFmtId="3" fontId="6" fillId="11" borderId="47" xfId="0" applyNumberFormat="1" applyFont="1" applyFill="1" applyBorder="1" applyAlignment="1">
      <alignment horizontal="right"/>
    </xf>
    <xf numFmtId="49" fontId="15" fillId="11" borderId="14" xfId="0" applyNumberFormat="1" applyFont="1" applyFill="1" applyBorder="1" applyAlignment="1">
      <alignment horizontal="center"/>
    </xf>
    <xf numFmtId="0" fontId="6" fillId="11" borderId="29" xfId="0" applyFont="1" applyFill="1" applyBorder="1" applyAlignment="1">
      <alignment/>
    </xf>
    <xf numFmtId="3" fontId="6" fillId="11" borderId="12" xfId="0" applyNumberFormat="1" applyFont="1" applyFill="1" applyBorder="1" applyAlignment="1">
      <alignment/>
    </xf>
    <xf numFmtId="49" fontId="15" fillId="11" borderId="12" xfId="0" applyNumberFormat="1" applyFont="1" applyFill="1" applyBorder="1" applyAlignment="1">
      <alignment horizontal="center"/>
    </xf>
    <xf numFmtId="3" fontId="6" fillId="11" borderId="60" xfId="0" applyNumberFormat="1" applyFont="1" applyFill="1" applyBorder="1" applyAlignment="1">
      <alignment horizontal="right"/>
    </xf>
    <xf numFmtId="3" fontId="6" fillId="11" borderId="54" xfId="0" applyNumberFormat="1" applyFont="1" applyFill="1" applyBorder="1" applyAlignment="1">
      <alignment horizontal="right"/>
    </xf>
    <xf numFmtId="3" fontId="6" fillId="11" borderId="53" xfId="0" applyNumberFormat="1" applyFont="1" applyFill="1" applyBorder="1" applyAlignment="1">
      <alignment horizontal="right"/>
    </xf>
    <xf numFmtId="49" fontId="15" fillId="11" borderId="27" xfId="0" applyNumberFormat="1" applyFont="1" applyFill="1" applyBorder="1" applyAlignment="1">
      <alignment horizontal="center"/>
    </xf>
    <xf numFmtId="0" fontId="6" fillId="11" borderId="37" xfId="0" applyFont="1" applyFill="1" applyBorder="1" applyAlignment="1">
      <alignment/>
    </xf>
    <xf numFmtId="3" fontId="6" fillId="11" borderId="14" xfId="0" applyNumberFormat="1" applyFont="1" applyFill="1" applyBorder="1" applyAlignment="1">
      <alignment horizontal="right"/>
    </xf>
    <xf numFmtId="3" fontId="6" fillId="11" borderId="13" xfId="0" applyNumberFormat="1" applyFont="1" applyFill="1" applyBorder="1" applyAlignment="1">
      <alignment/>
    </xf>
    <xf numFmtId="3" fontId="6" fillId="11" borderId="43" xfId="0" applyNumberFormat="1" applyFont="1" applyFill="1" applyBorder="1" applyAlignment="1">
      <alignment horizontal="right"/>
    </xf>
    <xf numFmtId="3" fontId="6" fillId="11" borderId="40" xfId="0" applyNumberFormat="1" applyFont="1" applyFill="1" applyBorder="1" applyAlignment="1">
      <alignment horizontal="right"/>
    </xf>
    <xf numFmtId="3" fontId="6" fillId="11" borderId="39" xfId="0" applyNumberFormat="1" applyFont="1" applyFill="1" applyBorder="1" applyAlignment="1">
      <alignment horizontal="right"/>
    </xf>
    <xf numFmtId="0" fontId="6" fillId="11" borderId="13" xfId="0" applyFont="1" applyFill="1" applyBorder="1" applyAlignment="1">
      <alignment/>
    </xf>
    <xf numFmtId="0" fontId="6" fillId="11" borderId="31" xfId="0" applyFont="1" applyFill="1" applyBorder="1" applyAlignment="1">
      <alignment/>
    </xf>
    <xf numFmtId="3" fontId="7" fillId="11" borderId="12" xfId="0" applyNumberFormat="1" applyFont="1" applyFill="1" applyBorder="1" applyAlignment="1">
      <alignment horizontal="right"/>
    </xf>
    <xf numFmtId="3" fontId="7" fillId="11" borderId="13" xfId="0" applyNumberFormat="1" applyFont="1" applyFill="1" applyBorder="1" applyAlignment="1">
      <alignment horizontal="right"/>
    </xf>
    <xf numFmtId="3" fontId="7" fillId="11" borderId="13" xfId="0" applyNumberFormat="1" applyFont="1" applyFill="1" applyBorder="1" applyAlignment="1">
      <alignment/>
    </xf>
    <xf numFmtId="3" fontId="7" fillId="11" borderId="14" xfId="0" applyNumberFormat="1" applyFont="1" applyFill="1" applyBorder="1" applyAlignment="1">
      <alignment horizontal="right"/>
    </xf>
    <xf numFmtId="3" fontId="7" fillId="11" borderId="43" xfId="0" applyNumberFormat="1" applyFont="1" applyFill="1" applyBorder="1" applyAlignment="1">
      <alignment horizontal="right"/>
    </xf>
    <xf numFmtId="3" fontId="7" fillId="11" borderId="0" xfId="0" applyNumberFormat="1" applyFont="1" applyFill="1" applyBorder="1" applyAlignment="1">
      <alignment horizontal="right"/>
    </xf>
    <xf numFmtId="3" fontId="7" fillId="11" borderId="40" xfId="0" applyNumberFormat="1" applyFont="1" applyFill="1" applyBorder="1" applyAlignment="1">
      <alignment horizontal="right"/>
    </xf>
    <xf numFmtId="3" fontId="7" fillId="11" borderId="47" xfId="0" applyNumberFormat="1" applyFont="1" applyFill="1" applyBorder="1" applyAlignment="1">
      <alignment horizontal="right"/>
    </xf>
    <xf numFmtId="3" fontId="7" fillId="11" borderId="16" xfId="0" applyNumberFormat="1" applyFont="1" applyFill="1" applyBorder="1" applyAlignment="1">
      <alignment horizontal="right"/>
    </xf>
    <xf numFmtId="3" fontId="7" fillId="11" borderId="47" xfId="0" applyNumberFormat="1" applyFont="1" applyFill="1" applyBorder="1" applyAlignment="1">
      <alignment horizontal="right"/>
    </xf>
    <xf numFmtId="49" fontId="15" fillId="11" borderId="49" xfId="0" applyNumberFormat="1" applyFont="1" applyFill="1" applyBorder="1" applyAlignment="1">
      <alignment horizontal="center"/>
    </xf>
    <xf numFmtId="49" fontId="21" fillId="11" borderId="55" xfId="0" applyNumberFormat="1" applyFont="1" applyFill="1" applyBorder="1" applyAlignment="1">
      <alignment horizontal="center"/>
    </xf>
    <xf numFmtId="0" fontId="15" fillId="11" borderId="56" xfId="0" applyFont="1" applyFill="1" applyBorder="1" applyAlignment="1">
      <alignment/>
    </xf>
    <xf numFmtId="3" fontId="7" fillId="11" borderId="49" xfId="0" applyNumberFormat="1" applyFont="1" applyFill="1" applyBorder="1" applyAlignment="1">
      <alignment horizontal="right"/>
    </xf>
    <xf numFmtId="3" fontId="7" fillId="11" borderId="32" xfId="0" applyNumberFormat="1" applyFont="1" applyFill="1" applyBorder="1" applyAlignment="1">
      <alignment horizontal="right"/>
    </xf>
    <xf numFmtId="3" fontId="7" fillId="11" borderId="32" xfId="0" applyNumberFormat="1" applyFont="1" applyFill="1" applyBorder="1" applyAlignment="1">
      <alignment/>
    </xf>
    <xf numFmtId="3" fontId="7" fillId="11" borderId="48" xfId="0" applyNumberFormat="1" applyFont="1" applyFill="1" applyBorder="1" applyAlignment="1">
      <alignment horizontal="right"/>
    </xf>
    <xf numFmtId="3" fontId="7" fillId="11" borderId="38" xfId="0" applyNumberFormat="1" applyFont="1" applyFill="1" applyBorder="1" applyAlignment="1">
      <alignment horizontal="right"/>
    </xf>
    <xf numFmtId="3" fontId="7" fillId="11" borderId="28" xfId="0" applyNumberFormat="1" applyFont="1" applyFill="1" applyBorder="1" applyAlignment="1">
      <alignment horizontal="right"/>
    </xf>
    <xf numFmtId="3" fontId="7" fillId="11" borderId="52" xfId="0" applyNumberFormat="1" applyFont="1" applyFill="1" applyBorder="1" applyAlignment="1">
      <alignment horizontal="right"/>
    </xf>
    <xf numFmtId="0" fontId="6" fillId="11" borderId="39" xfId="0" applyFont="1" applyFill="1" applyBorder="1" applyAlignment="1">
      <alignment/>
    </xf>
    <xf numFmtId="3" fontId="6" fillId="11" borderId="37" xfId="0" applyNumberFormat="1" applyFont="1" applyFill="1" applyBorder="1" applyAlignment="1">
      <alignment horizontal="right"/>
    </xf>
    <xf numFmtId="0" fontId="6" fillId="11" borderId="12" xfId="0" applyFont="1" applyFill="1" applyBorder="1" applyAlignment="1">
      <alignment/>
    </xf>
    <xf numFmtId="0" fontId="7" fillId="11" borderId="39" xfId="0" applyFont="1" applyFill="1" applyBorder="1" applyAlignment="1">
      <alignment/>
    </xf>
    <xf numFmtId="0" fontId="36" fillId="11" borderId="0" xfId="0" applyFont="1" applyFill="1" applyAlignment="1">
      <alignment/>
    </xf>
    <xf numFmtId="49" fontId="15" fillId="11" borderId="23" xfId="0" applyNumberFormat="1" applyFont="1" applyFill="1" applyBorder="1" applyAlignment="1">
      <alignment horizontal="center"/>
    </xf>
    <xf numFmtId="49" fontId="5" fillId="11" borderId="16" xfId="0" applyNumberFormat="1" applyFont="1" applyFill="1" applyBorder="1" applyAlignment="1">
      <alignment horizontal="center"/>
    </xf>
    <xf numFmtId="3" fontId="3" fillId="11" borderId="16" xfId="0" applyNumberFormat="1" applyFont="1" applyFill="1" applyBorder="1" applyAlignment="1">
      <alignment horizontal="right"/>
    </xf>
    <xf numFmtId="49" fontId="6" fillId="11" borderId="13" xfId="0" applyNumberFormat="1" applyFont="1" applyFill="1" applyBorder="1" applyAlignment="1">
      <alignment horizontal="left"/>
    </xf>
    <xf numFmtId="3" fontId="6" fillId="11" borderId="58" xfId="0" applyNumberFormat="1" applyFont="1" applyFill="1" applyBorder="1" applyAlignment="1">
      <alignment/>
    </xf>
    <xf numFmtId="3" fontId="6" fillId="11" borderId="30" xfId="0" applyNumberFormat="1" applyFont="1" applyFill="1" applyBorder="1" applyAlignment="1">
      <alignment/>
    </xf>
    <xf numFmtId="3" fontId="6" fillId="11" borderId="37" xfId="0" applyNumberFormat="1" applyFont="1" applyFill="1" applyBorder="1" applyAlignment="1">
      <alignment/>
    </xf>
    <xf numFmtId="3" fontId="6" fillId="11" borderId="40" xfId="0" applyNumberFormat="1" applyFont="1" applyFill="1" applyBorder="1" applyAlignment="1">
      <alignment/>
    </xf>
    <xf numFmtId="3" fontId="6" fillId="11" borderId="14" xfId="0" applyNumberFormat="1" applyFont="1" applyFill="1" applyBorder="1" applyAlignment="1">
      <alignment/>
    </xf>
    <xf numFmtId="3" fontId="6" fillId="11" borderId="0" xfId="0" applyNumberFormat="1" applyFont="1" applyFill="1" applyBorder="1" applyAlignment="1">
      <alignment/>
    </xf>
    <xf numFmtId="49" fontId="6" fillId="11" borderId="12" xfId="0" applyNumberFormat="1" applyFont="1" applyFill="1" applyBorder="1" applyAlignment="1">
      <alignment horizontal="left"/>
    </xf>
    <xf numFmtId="3" fontId="6" fillId="11" borderId="11" xfId="0" applyNumberFormat="1" applyFont="1" applyFill="1" applyBorder="1" applyAlignment="1">
      <alignment/>
    </xf>
    <xf numFmtId="49" fontId="15" fillId="11" borderId="26" xfId="0" applyNumberFormat="1" applyFont="1" applyFill="1" applyBorder="1" applyAlignment="1">
      <alignment horizontal="center"/>
    </xf>
    <xf numFmtId="49" fontId="7" fillId="11" borderId="29" xfId="0" applyNumberFormat="1" applyFont="1" applyFill="1" applyBorder="1" applyAlignment="1">
      <alignment horizontal="center"/>
    </xf>
    <xf numFmtId="0" fontId="15" fillId="11" borderId="36" xfId="0" applyFont="1" applyFill="1" applyBorder="1" applyAlignment="1">
      <alignment/>
    </xf>
    <xf numFmtId="3" fontId="15" fillId="11" borderId="29" xfId="0" applyNumberFormat="1" applyFont="1" applyFill="1" applyBorder="1" applyAlignment="1">
      <alignment/>
    </xf>
    <xf numFmtId="3" fontId="15" fillId="11" borderId="26" xfId="0" applyNumberFormat="1" applyFont="1" applyFill="1" applyBorder="1" applyAlignment="1">
      <alignment horizontal="right"/>
    </xf>
    <xf numFmtId="3" fontId="15" fillId="11" borderId="33" xfId="0" applyNumberFormat="1" applyFont="1" applyFill="1" applyBorder="1" applyAlignment="1">
      <alignment horizontal="right"/>
    </xf>
    <xf numFmtId="3" fontId="15" fillId="11" borderId="37" xfId="0" applyNumberFormat="1" applyFont="1" applyFill="1" applyBorder="1" applyAlignment="1">
      <alignment horizontal="right"/>
    </xf>
    <xf numFmtId="3" fontId="15" fillId="11" borderId="15" xfId="0" applyNumberFormat="1" applyFont="1" applyFill="1" applyBorder="1" applyAlignment="1">
      <alignment horizontal="right"/>
    </xf>
    <xf numFmtId="3" fontId="15" fillId="11" borderId="29" xfId="0" applyNumberFormat="1" applyFont="1" applyFill="1" applyBorder="1" applyAlignment="1">
      <alignment horizontal="right"/>
    </xf>
    <xf numFmtId="3" fontId="15" fillId="11" borderId="36" xfId="0" applyNumberFormat="1" applyFont="1" applyFill="1" applyBorder="1" applyAlignment="1">
      <alignment horizontal="right"/>
    </xf>
    <xf numFmtId="3" fontId="15" fillId="11" borderId="0" xfId="0" applyNumberFormat="1" applyFont="1" applyFill="1" applyBorder="1" applyAlignment="1">
      <alignment horizontal="right"/>
    </xf>
    <xf numFmtId="3" fontId="15" fillId="11" borderId="54" xfId="0" applyNumberFormat="1" applyFont="1" applyFill="1" applyBorder="1" applyAlignment="1">
      <alignment/>
    </xf>
    <xf numFmtId="49" fontId="7" fillId="11" borderId="12" xfId="0" applyNumberFormat="1" applyFont="1" applyFill="1" applyBorder="1" applyAlignment="1">
      <alignment horizontal="center"/>
    </xf>
    <xf numFmtId="0" fontId="15" fillId="11" borderId="39" xfId="0" applyFont="1" applyFill="1" applyBorder="1" applyAlignment="1">
      <alignment/>
    </xf>
    <xf numFmtId="3" fontId="15" fillId="11" borderId="12" xfId="0" applyNumberFormat="1" applyFont="1" applyFill="1" applyBorder="1" applyAlignment="1">
      <alignment/>
    </xf>
    <xf numFmtId="3" fontId="15" fillId="11" borderId="16" xfId="0" applyNumberFormat="1" applyFont="1" applyFill="1" applyBorder="1" applyAlignment="1">
      <alignment horizontal="right"/>
    </xf>
    <xf numFmtId="3" fontId="15" fillId="11" borderId="30" xfId="0" applyNumberFormat="1" applyFont="1" applyFill="1" applyBorder="1" applyAlignment="1">
      <alignment horizontal="right"/>
    </xf>
    <xf numFmtId="3" fontId="15" fillId="11" borderId="11" xfId="0" applyNumberFormat="1" applyFont="1" applyFill="1" applyBorder="1" applyAlignment="1">
      <alignment horizontal="right"/>
    </xf>
    <xf numFmtId="3" fontId="15" fillId="11" borderId="12" xfId="0" applyNumberFormat="1" applyFont="1" applyFill="1" applyBorder="1" applyAlignment="1">
      <alignment horizontal="right"/>
    </xf>
    <xf numFmtId="3" fontId="15" fillId="11" borderId="39" xfId="0" applyNumberFormat="1" applyFont="1" applyFill="1" applyBorder="1" applyAlignment="1">
      <alignment horizontal="right"/>
    </xf>
    <xf numFmtId="3" fontId="6" fillId="11" borderId="26" xfId="0" applyNumberFormat="1" applyFont="1" applyFill="1" applyBorder="1" applyAlignment="1">
      <alignment horizontal="right"/>
    </xf>
    <xf numFmtId="3" fontId="6" fillId="11" borderId="29" xfId="0" applyNumberFormat="1" applyFont="1" applyFill="1" applyBorder="1" applyAlignment="1">
      <alignment horizontal="right"/>
    </xf>
    <xf numFmtId="3" fontId="6" fillId="11" borderId="23" xfId="0" applyNumberFormat="1" applyFont="1" applyFill="1" applyBorder="1" applyAlignment="1">
      <alignment horizontal="right"/>
    </xf>
    <xf numFmtId="49" fontId="6" fillId="11" borderId="17" xfId="0" applyNumberFormat="1" applyFont="1" applyFill="1" applyBorder="1" applyAlignment="1">
      <alignment horizontal="left"/>
    </xf>
    <xf numFmtId="3" fontId="7" fillId="11" borderId="37" xfId="0" applyNumberFormat="1" applyFont="1" applyFill="1" applyBorder="1" applyAlignment="1">
      <alignment horizontal="right"/>
    </xf>
    <xf numFmtId="0" fontId="6" fillId="11" borderId="43" xfId="0" applyFont="1" applyFill="1" applyBorder="1" applyAlignment="1">
      <alignment/>
    </xf>
    <xf numFmtId="49" fontId="6" fillId="11" borderId="16" xfId="0" applyNumberFormat="1" applyFont="1" applyFill="1" applyBorder="1" applyAlignment="1">
      <alignment horizontal="left"/>
    </xf>
    <xf numFmtId="0" fontId="6" fillId="11" borderId="45" xfId="0" applyFont="1" applyFill="1" applyBorder="1" applyAlignment="1">
      <alignment/>
    </xf>
    <xf numFmtId="3" fontId="7" fillId="11" borderId="12" xfId="0" applyNumberFormat="1" applyFont="1" applyFill="1" applyBorder="1" applyAlignment="1">
      <alignment horizontal="right"/>
    </xf>
    <xf numFmtId="3" fontId="7" fillId="11" borderId="16" xfId="0" applyNumberFormat="1" applyFont="1" applyFill="1" applyBorder="1" applyAlignment="1">
      <alignment/>
    </xf>
    <xf numFmtId="3" fontId="7" fillId="11" borderId="39" xfId="0" applyNumberFormat="1" applyFont="1" applyFill="1" applyBorder="1" applyAlignment="1">
      <alignment horizontal="right"/>
    </xf>
    <xf numFmtId="3" fontId="7" fillId="11" borderId="37" xfId="0" applyNumberFormat="1" applyFont="1" applyFill="1" applyBorder="1" applyAlignment="1">
      <alignment horizontal="right"/>
    </xf>
    <xf numFmtId="3" fontId="7" fillId="11" borderId="58" xfId="0" applyNumberFormat="1" applyFont="1" applyFill="1" applyBorder="1" applyAlignment="1">
      <alignment horizontal="right"/>
    </xf>
    <xf numFmtId="3" fontId="7" fillId="11" borderId="45" xfId="0" applyNumberFormat="1" applyFont="1" applyFill="1" applyBorder="1" applyAlignment="1">
      <alignment horizontal="right"/>
    </xf>
    <xf numFmtId="3" fontId="7" fillId="11" borderId="30" xfId="0" applyNumberFormat="1" applyFont="1" applyFill="1" applyBorder="1" applyAlignment="1">
      <alignment horizontal="right"/>
    </xf>
    <xf numFmtId="3" fontId="7" fillId="11" borderId="0" xfId="0" applyNumberFormat="1" applyFont="1" applyFill="1" applyBorder="1" applyAlignment="1">
      <alignment horizontal="right"/>
    </xf>
    <xf numFmtId="3" fontId="7" fillId="11" borderId="53" xfId="0" applyNumberFormat="1" applyFont="1" applyFill="1" applyBorder="1" applyAlignment="1">
      <alignment horizontal="right"/>
    </xf>
    <xf numFmtId="0" fontId="6" fillId="11" borderId="23" xfId="0" applyFont="1" applyFill="1" applyBorder="1" applyAlignment="1">
      <alignment/>
    </xf>
    <xf numFmtId="3" fontId="7" fillId="11" borderId="12" xfId="0" applyNumberFormat="1" applyFont="1" applyFill="1" applyBorder="1" applyAlignment="1">
      <alignment/>
    </xf>
    <xf numFmtId="3" fontId="7" fillId="11" borderId="16" xfId="0" applyNumberFormat="1" applyFont="1" applyFill="1" applyBorder="1" applyAlignment="1">
      <alignment horizontal="right"/>
    </xf>
    <xf numFmtId="49" fontId="5" fillId="11" borderId="14" xfId="0" applyNumberFormat="1" applyFont="1" applyFill="1" applyBorder="1" applyAlignment="1">
      <alignment horizontal="center"/>
    </xf>
    <xf numFmtId="0" fontId="6" fillId="11" borderId="16" xfId="0" applyFont="1" applyFill="1" applyBorder="1" applyAlignment="1">
      <alignment/>
    </xf>
    <xf numFmtId="3" fontId="6" fillId="11" borderId="47" xfId="0" applyNumberFormat="1" applyFont="1" applyFill="1" applyBorder="1" applyAlignment="1">
      <alignment/>
    </xf>
    <xf numFmtId="49" fontId="6" fillId="11" borderId="16" xfId="0" applyNumberFormat="1" applyFont="1" applyFill="1" applyBorder="1" applyAlignment="1">
      <alignment horizontal="center"/>
    </xf>
    <xf numFmtId="49" fontId="6" fillId="11" borderId="12" xfId="0" applyNumberFormat="1" applyFont="1" applyFill="1" applyBorder="1" applyAlignment="1">
      <alignment horizontal="left"/>
    </xf>
    <xf numFmtId="0" fontId="15" fillId="11" borderId="39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16" fillId="33" borderId="12" xfId="0" applyFont="1" applyFill="1" applyBorder="1" applyAlignment="1">
      <alignment/>
    </xf>
    <xf numFmtId="0" fontId="4" fillId="19" borderId="45" xfId="0" applyFont="1" applyFill="1" applyBorder="1" applyAlignment="1">
      <alignment horizontal="center"/>
    </xf>
    <xf numFmtId="49" fontId="74" fillId="36" borderId="0" xfId="0" applyNumberFormat="1" applyFont="1" applyFill="1" applyBorder="1" applyAlignment="1">
      <alignment vertical="center"/>
    </xf>
    <xf numFmtId="3" fontId="3" fillId="19" borderId="70" xfId="0" applyNumberFormat="1" applyFont="1" applyFill="1" applyBorder="1" applyAlignment="1">
      <alignment horizontal="center"/>
    </xf>
    <xf numFmtId="0" fontId="3" fillId="19" borderId="60" xfId="0" applyFont="1" applyFill="1" applyBorder="1" applyAlignment="1">
      <alignment horizontal="center"/>
    </xf>
    <xf numFmtId="49" fontId="6" fillId="19" borderId="60" xfId="0" applyNumberFormat="1" applyFont="1" applyFill="1" applyBorder="1" applyAlignment="1">
      <alignment horizontal="center"/>
    </xf>
    <xf numFmtId="0" fontId="4" fillId="19" borderId="65" xfId="0" applyFont="1" applyFill="1" applyBorder="1" applyAlignment="1">
      <alignment/>
    </xf>
    <xf numFmtId="49" fontId="6" fillId="19" borderId="71" xfId="0" applyNumberFormat="1" applyFont="1" applyFill="1" applyBorder="1" applyAlignment="1">
      <alignment horizontal="center"/>
    </xf>
    <xf numFmtId="49" fontId="0" fillId="19" borderId="68" xfId="0" applyNumberFormat="1" applyFill="1" applyBorder="1" applyAlignment="1">
      <alignment horizontal="center"/>
    </xf>
    <xf numFmtId="49" fontId="0" fillId="19" borderId="72" xfId="0" applyNumberFormat="1" applyFill="1" applyBorder="1" applyAlignment="1">
      <alignment horizontal="center"/>
    </xf>
    <xf numFmtId="49" fontId="0" fillId="19" borderId="73" xfId="0" applyNumberFormat="1" applyFill="1" applyBorder="1" applyAlignment="1">
      <alignment horizontal="center"/>
    </xf>
    <xf numFmtId="49" fontId="0" fillId="19" borderId="0" xfId="0" applyNumberFormat="1" applyFill="1" applyBorder="1" applyAlignment="1">
      <alignment horizontal="center"/>
    </xf>
    <xf numFmtId="49" fontId="0" fillId="19" borderId="74" xfId="0" applyNumberFormat="1" applyFont="1" applyFill="1" applyBorder="1" applyAlignment="1">
      <alignment horizontal="center"/>
    </xf>
    <xf numFmtId="0" fontId="10" fillId="19" borderId="0" xfId="0" applyFont="1" applyFill="1" applyBorder="1" applyAlignment="1">
      <alignment horizontal="center"/>
    </xf>
    <xf numFmtId="49" fontId="8" fillId="19" borderId="61" xfId="0" applyNumberFormat="1" applyFont="1" applyFill="1" applyBorder="1" applyAlignment="1">
      <alignment horizontal="center" vertical="center" wrapText="1"/>
    </xf>
    <xf numFmtId="0" fontId="4" fillId="19" borderId="36" xfId="0" applyFont="1" applyFill="1" applyBorder="1" applyAlignment="1">
      <alignment/>
    </xf>
    <xf numFmtId="0" fontId="4" fillId="19" borderId="35" xfId="0" applyFont="1" applyFill="1" applyBorder="1" applyAlignment="1">
      <alignment horizontal="center"/>
    </xf>
    <xf numFmtId="0" fontId="4" fillId="19" borderId="38" xfId="0" applyFont="1" applyFill="1" applyBorder="1" applyAlignment="1">
      <alignment horizontal="center"/>
    </xf>
    <xf numFmtId="0" fontId="4" fillId="19" borderId="39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/>
    </xf>
    <xf numFmtId="0" fontId="4" fillId="19" borderId="58" xfId="0" applyFont="1" applyFill="1" applyBorder="1" applyAlignment="1">
      <alignment horizontal="center"/>
    </xf>
    <xf numFmtId="0" fontId="4" fillId="19" borderId="0" xfId="0" applyFont="1" applyFill="1" applyBorder="1" applyAlignment="1">
      <alignment horizontal="center" vertical="center"/>
    </xf>
    <xf numFmtId="0" fontId="4" fillId="19" borderId="0" xfId="0" applyFont="1" applyFill="1" applyBorder="1" applyAlignment="1">
      <alignment horizontal="center" vertical="center"/>
    </xf>
    <xf numFmtId="49" fontId="8" fillId="19" borderId="75" xfId="0" applyNumberFormat="1" applyFont="1" applyFill="1" applyBorder="1" applyAlignment="1">
      <alignment horizontal="center" vertical="center" wrapText="1"/>
    </xf>
    <xf numFmtId="49" fontId="11" fillId="19" borderId="0" xfId="0" applyNumberFormat="1" applyFont="1" applyFill="1" applyBorder="1" applyAlignment="1">
      <alignment/>
    </xf>
    <xf numFmtId="49" fontId="11" fillId="19" borderId="76" xfId="0" applyNumberFormat="1" applyFont="1" applyFill="1" applyBorder="1" applyAlignment="1">
      <alignment/>
    </xf>
    <xf numFmtId="0" fontId="0" fillId="19" borderId="68" xfId="0" applyFill="1" applyBorder="1" applyAlignment="1">
      <alignment horizontal="center"/>
    </xf>
    <xf numFmtId="0" fontId="0" fillId="19" borderId="73" xfId="0" applyFill="1" applyBorder="1" applyAlignment="1">
      <alignment horizontal="center"/>
    </xf>
    <xf numFmtId="0" fontId="0" fillId="19" borderId="0" xfId="0" applyFill="1" applyBorder="1" applyAlignment="1">
      <alignment horizontal="center"/>
    </xf>
    <xf numFmtId="49" fontId="0" fillId="19" borderId="74" xfId="0" applyNumberForma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  <xf numFmtId="0" fontId="10" fillId="19" borderId="69" xfId="0" applyFont="1" applyFill="1" applyBorder="1" applyAlignment="1">
      <alignment horizontal="center"/>
    </xf>
    <xf numFmtId="49" fontId="6" fillId="19" borderId="61" xfId="0" applyNumberFormat="1" applyFont="1" applyFill="1" applyBorder="1" applyAlignment="1">
      <alignment horizontal="center" vertical="center" wrapText="1"/>
    </xf>
    <xf numFmtId="49" fontId="6" fillId="19" borderId="75" xfId="0" applyNumberFormat="1" applyFont="1" applyFill="1" applyBorder="1" applyAlignment="1">
      <alignment horizontal="center" vertical="center" wrapText="1"/>
    </xf>
    <xf numFmtId="49" fontId="0" fillId="19" borderId="77" xfId="0" applyNumberFormat="1" applyFill="1" applyBorder="1" applyAlignment="1">
      <alignment horizontal="center"/>
    </xf>
    <xf numFmtId="49" fontId="0" fillId="19" borderId="20" xfId="0" applyNumberFormat="1" applyFill="1" applyBorder="1" applyAlignment="1">
      <alignment horizontal="center"/>
    </xf>
    <xf numFmtId="49" fontId="0" fillId="19" borderId="78" xfId="0" applyNumberFormat="1" applyFill="1" applyBorder="1" applyAlignment="1">
      <alignment horizontal="center"/>
    </xf>
    <xf numFmtId="0" fontId="0" fillId="19" borderId="77" xfId="0" applyFill="1" applyBorder="1" applyAlignment="1">
      <alignment horizontal="center"/>
    </xf>
    <xf numFmtId="0" fontId="0" fillId="19" borderId="78" xfId="0" applyFill="1" applyBorder="1" applyAlignment="1">
      <alignment horizontal="center"/>
    </xf>
    <xf numFmtId="0" fontId="10" fillId="19" borderId="37" xfId="0" applyFont="1" applyFill="1" applyBorder="1" applyAlignment="1">
      <alignment horizontal="center"/>
    </xf>
    <xf numFmtId="0" fontId="4" fillId="19" borderId="39" xfId="0" applyFont="1" applyFill="1" applyBorder="1" applyAlignment="1">
      <alignment/>
    </xf>
    <xf numFmtId="0" fontId="4" fillId="19" borderId="37" xfId="0" applyFont="1" applyFill="1" applyBorder="1" applyAlignment="1">
      <alignment horizontal="center"/>
    </xf>
    <xf numFmtId="0" fontId="4" fillId="19" borderId="37" xfId="0" applyFont="1" applyFill="1" applyBorder="1" applyAlignment="1">
      <alignment horizontal="center" vertical="center"/>
    </xf>
    <xf numFmtId="0" fontId="0" fillId="19" borderId="0" xfId="0" applyNumberFormat="1" applyFill="1" applyBorder="1" applyAlignment="1">
      <alignment horizontal="center"/>
    </xf>
    <xf numFmtId="0" fontId="0" fillId="19" borderId="72" xfId="0" applyNumberFormat="1" applyFill="1" applyBorder="1" applyAlignment="1">
      <alignment horizontal="center"/>
    </xf>
    <xf numFmtId="0" fontId="0" fillId="19" borderId="68" xfId="0" applyNumberFormat="1" applyFill="1" applyBorder="1" applyAlignment="1">
      <alignment horizontal="center"/>
    </xf>
    <xf numFmtId="0" fontId="0" fillId="19" borderId="73" xfId="0" applyNumberFormat="1" applyFill="1" applyBorder="1" applyAlignment="1">
      <alignment horizontal="center"/>
    </xf>
    <xf numFmtId="0" fontId="0" fillId="19" borderId="0" xfId="0" applyFill="1" applyAlignment="1">
      <alignment/>
    </xf>
    <xf numFmtId="0" fontId="0" fillId="19" borderId="72" xfId="0" applyFill="1" applyBorder="1" applyAlignment="1">
      <alignment horizontal="center"/>
    </xf>
    <xf numFmtId="49" fontId="27" fillId="19" borderId="77" xfId="0" applyNumberFormat="1" applyFont="1" applyFill="1" applyBorder="1" applyAlignment="1">
      <alignment horizontal="center"/>
    </xf>
    <xf numFmtId="49" fontId="27" fillId="19" borderId="20" xfId="0" applyNumberFormat="1" applyFont="1" applyFill="1" applyBorder="1" applyAlignment="1">
      <alignment horizontal="center"/>
    </xf>
    <xf numFmtId="49" fontId="27" fillId="19" borderId="78" xfId="0" applyNumberFormat="1" applyFont="1" applyFill="1" applyBorder="1" applyAlignment="1">
      <alignment horizontal="center"/>
    </xf>
    <xf numFmtId="49" fontId="27" fillId="19" borderId="0" xfId="0" applyNumberFormat="1" applyFont="1" applyFill="1" applyBorder="1" applyAlignment="1">
      <alignment horizontal="center"/>
    </xf>
    <xf numFmtId="0" fontId="30" fillId="19" borderId="37" xfId="0" applyFont="1" applyFill="1" applyBorder="1" applyAlignment="1">
      <alignment horizontal="center"/>
    </xf>
    <xf numFmtId="0" fontId="30" fillId="19" borderId="0" xfId="0" applyFont="1" applyFill="1" applyBorder="1" applyAlignment="1">
      <alignment horizontal="center"/>
    </xf>
    <xf numFmtId="0" fontId="17" fillId="19" borderId="37" xfId="0" applyFont="1" applyFill="1" applyBorder="1" applyAlignment="1">
      <alignment horizontal="center"/>
    </xf>
    <xf numFmtId="0" fontId="17" fillId="19" borderId="0" xfId="0" applyFont="1" applyFill="1" applyBorder="1" applyAlignment="1">
      <alignment horizontal="center"/>
    </xf>
    <xf numFmtId="0" fontId="17" fillId="19" borderId="37" xfId="0" applyFont="1" applyFill="1" applyBorder="1" applyAlignment="1">
      <alignment horizontal="center" vertical="center"/>
    </xf>
    <xf numFmtId="0" fontId="17" fillId="19" borderId="0" xfId="0" applyFont="1" applyFill="1" applyBorder="1" applyAlignment="1">
      <alignment horizontal="center" vertical="center"/>
    </xf>
    <xf numFmtId="0" fontId="0" fillId="19" borderId="0" xfId="0" applyFill="1" applyBorder="1" applyAlignment="1">
      <alignment/>
    </xf>
    <xf numFmtId="0" fontId="4" fillId="19" borderId="14" xfId="0" applyFont="1" applyFill="1" applyBorder="1" applyAlignment="1">
      <alignment/>
    </xf>
    <xf numFmtId="49" fontId="6" fillId="37" borderId="70" xfId="0" applyNumberFormat="1" applyFont="1" applyFill="1" applyBorder="1" applyAlignment="1">
      <alignment horizontal="center" vertical="center" wrapText="1"/>
    </xf>
    <xf numFmtId="49" fontId="6" fillId="37" borderId="60" xfId="0" applyNumberFormat="1" applyFont="1" applyFill="1" applyBorder="1" applyAlignment="1">
      <alignment horizontal="center" vertical="center" wrapText="1"/>
    </xf>
    <xf numFmtId="49" fontId="6" fillId="37" borderId="71" xfId="0" applyNumberFormat="1" applyFont="1" applyFill="1" applyBorder="1" applyAlignment="1">
      <alignment horizontal="center" vertical="center" wrapText="1"/>
    </xf>
    <xf numFmtId="3" fontId="8" fillId="11" borderId="33" xfId="0" applyNumberFormat="1" applyFont="1" applyFill="1" applyBorder="1" applyAlignment="1">
      <alignment horizontal="right"/>
    </xf>
    <xf numFmtId="49" fontId="15" fillId="12" borderId="26" xfId="0" applyNumberFormat="1" applyFont="1" applyFill="1" applyBorder="1" applyAlignment="1">
      <alignment horizontal="center"/>
    </xf>
    <xf numFmtId="49" fontId="15" fillId="12" borderId="29" xfId="0" applyNumberFormat="1" applyFont="1" applyFill="1" applyBorder="1" applyAlignment="1">
      <alignment horizontal="center"/>
    </xf>
    <xf numFmtId="49" fontId="7" fillId="12" borderId="26" xfId="0" applyNumberFormat="1" applyFont="1" applyFill="1" applyBorder="1" applyAlignment="1">
      <alignment horizontal="center"/>
    </xf>
    <xf numFmtId="0" fontId="8" fillId="12" borderId="38" xfId="0" applyFont="1" applyFill="1" applyBorder="1" applyAlignment="1">
      <alignment/>
    </xf>
    <xf numFmtId="0" fontId="7" fillId="12" borderId="26" xfId="0" applyFont="1" applyFill="1" applyBorder="1" applyAlignment="1">
      <alignment/>
    </xf>
    <xf numFmtId="3" fontId="8" fillId="12" borderId="33" xfId="0" applyNumberFormat="1" applyFont="1" applyFill="1" applyBorder="1" applyAlignment="1">
      <alignment horizontal="right"/>
    </xf>
    <xf numFmtId="49" fontId="15" fillId="12" borderId="12" xfId="0" applyNumberFormat="1" applyFont="1" applyFill="1" applyBorder="1" applyAlignment="1">
      <alignment horizontal="center"/>
    </xf>
    <xf numFmtId="49" fontId="7" fillId="12" borderId="12" xfId="0" applyNumberFormat="1" applyFont="1" applyFill="1" applyBorder="1" applyAlignment="1">
      <alignment horizontal="center"/>
    </xf>
    <xf numFmtId="0" fontId="8" fillId="12" borderId="12" xfId="0" applyFont="1" applyFill="1" applyBorder="1" applyAlignment="1">
      <alignment/>
    </xf>
    <xf numFmtId="0" fontId="7" fillId="12" borderId="12" xfId="0" applyFont="1" applyFill="1" applyBorder="1" applyAlignment="1">
      <alignment/>
    </xf>
    <xf numFmtId="3" fontId="6" fillId="12" borderId="12" xfId="0" applyNumberFormat="1" applyFont="1" applyFill="1" applyBorder="1" applyAlignment="1">
      <alignment horizontal="right"/>
    </xf>
    <xf numFmtId="49" fontId="15" fillId="12" borderId="12" xfId="0" applyNumberFormat="1" applyFont="1" applyFill="1" applyBorder="1" applyAlignment="1">
      <alignment horizontal="center"/>
    </xf>
    <xf numFmtId="0" fontId="8" fillId="12" borderId="79" xfId="0" applyFont="1" applyFill="1" applyBorder="1" applyAlignment="1">
      <alignment horizontal="left" vertical="center"/>
    </xf>
    <xf numFmtId="0" fontId="9" fillId="12" borderId="65" xfId="0" applyFont="1" applyFill="1" applyBorder="1" applyAlignment="1">
      <alignment vertical="center"/>
    </xf>
    <xf numFmtId="0" fontId="4" fillId="12" borderId="65" xfId="0" applyFont="1" applyFill="1" applyBorder="1" applyAlignment="1">
      <alignment/>
    </xf>
    <xf numFmtId="0" fontId="4" fillId="12" borderId="66" xfId="0" applyFont="1" applyFill="1" applyBorder="1" applyAlignment="1">
      <alignment/>
    </xf>
    <xf numFmtId="3" fontId="18" fillId="12" borderId="64" xfId="0" applyNumberFormat="1" applyFont="1" applyFill="1" applyBorder="1" applyAlignment="1">
      <alignment/>
    </xf>
    <xf numFmtId="3" fontId="18" fillId="12" borderId="71" xfId="0" applyNumberFormat="1" applyFont="1" applyFill="1" applyBorder="1" applyAlignment="1">
      <alignment/>
    </xf>
    <xf numFmtId="3" fontId="18" fillId="12" borderId="0" xfId="0" applyNumberFormat="1" applyFont="1" applyFill="1" applyBorder="1" applyAlignment="1">
      <alignment/>
    </xf>
    <xf numFmtId="3" fontId="18" fillId="12" borderId="42" xfId="0" applyNumberFormat="1" applyFont="1" applyFill="1" applyBorder="1" applyAlignment="1">
      <alignment/>
    </xf>
    <xf numFmtId="3" fontId="18" fillId="12" borderId="80" xfId="0" applyNumberFormat="1" applyFont="1" applyFill="1" applyBorder="1" applyAlignment="1">
      <alignment/>
    </xf>
    <xf numFmtId="3" fontId="18" fillId="12" borderId="81" xfId="0" applyNumberFormat="1" applyFont="1" applyFill="1" applyBorder="1" applyAlignment="1">
      <alignment/>
    </xf>
    <xf numFmtId="3" fontId="18" fillId="12" borderId="82" xfId="0" applyNumberFormat="1" applyFont="1" applyFill="1" applyBorder="1" applyAlignment="1">
      <alignment/>
    </xf>
    <xf numFmtId="0" fontId="8" fillId="12" borderId="83" xfId="0" applyFont="1" applyFill="1" applyBorder="1" applyAlignment="1">
      <alignment horizontal="left" vertical="center"/>
    </xf>
    <xf numFmtId="0" fontId="9" fillId="12" borderId="83" xfId="0" applyFont="1" applyFill="1" applyBorder="1" applyAlignment="1">
      <alignment vertical="center"/>
    </xf>
    <xf numFmtId="0" fontId="4" fillId="12" borderId="83" xfId="0" applyFont="1" applyFill="1" applyBorder="1" applyAlignment="1">
      <alignment/>
    </xf>
    <xf numFmtId="0" fontId="4" fillId="12" borderId="84" xfId="0" applyFont="1" applyFill="1" applyBorder="1" applyAlignment="1">
      <alignment/>
    </xf>
    <xf numFmtId="3" fontId="19" fillId="12" borderId="85" xfId="0" applyNumberFormat="1" applyFont="1" applyFill="1" applyBorder="1" applyAlignment="1">
      <alignment/>
    </xf>
    <xf numFmtId="3" fontId="19" fillId="12" borderId="86" xfId="0" applyNumberFormat="1" applyFont="1" applyFill="1" applyBorder="1" applyAlignment="1">
      <alignment/>
    </xf>
    <xf numFmtId="3" fontId="19" fillId="12" borderId="0" xfId="0" applyNumberFormat="1" applyFont="1" applyFill="1" applyBorder="1" applyAlignment="1">
      <alignment/>
    </xf>
    <xf numFmtId="0" fontId="8" fillId="12" borderId="87" xfId="0" applyFont="1" applyFill="1" applyBorder="1" applyAlignment="1">
      <alignment horizontal="left" vertical="center"/>
    </xf>
    <xf numFmtId="0" fontId="9" fillId="12" borderId="88" xfId="0" applyFont="1" applyFill="1" applyBorder="1" applyAlignment="1">
      <alignment vertical="center"/>
    </xf>
    <xf numFmtId="0" fontId="4" fillId="12" borderId="88" xfId="0" applyFont="1" applyFill="1" applyBorder="1" applyAlignment="1">
      <alignment/>
    </xf>
    <xf numFmtId="0" fontId="4" fillId="12" borderId="89" xfId="0" applyFont="1" applyFill="1" applyBorder="1" applyAlignment="1">
      <alignment/>
    </xf>
    <xf numFmtId="3" fontId="18" fillId="12" borderId="90" xfId="0" applyNumberFormat="1" applyFont="1" applyFill="1" applyBorder="1" applyAlignment="1">
      <alignment/>
    </xf>
    <xf numFmtId="3" fontId="18" fillId="12" borderId="89" xfId="0" applyNumberFormat="1" applyFont="1" applyFill="1" applyBorder="1" applyAlignment="1">
      <alignment/>
    </xf>
    <xf numFmtId="3" fontId="19" fillId="12" borderId="82" xfId="0" applyNumberFormat="1" applyFont="1" applyFill="1" applyBorder="1" applyAlignment="1">
      <alignment/>
    </xf>
    <xf numFmtId="0" fontId="8" fillId="12" borderId="88" xfId="0" applyFont="1" applyFill="1" applyBorder="1" applyAlignment="1">
      <alignment horizontal="left" vertical="center"/>
    </xf>
    <xf numFmtId="3" fontId="18" fillId="12" borderId="37" xfId="0" applyNumberFormat="1" applyFont="1" applyFill="1" applyBorder="1" applyAlignment="1">
      <alignment/>
    </xf>
    <xf numFmtId="3" fontId="18" fillId="12" borderId="91" xfId="0" applyNumberFormat="1" applyFont="1" applyFill="1" applyBorder="1" applyAlignment="1">
      <alignment/>
    </xf>
    <xf numFmtId="3" fontId="18" fillId="12" borderId="87" xfId="0" applyNumberFormat="1" applyFont="1" applyFill="1" applyBorder="1" applyAlignment="1">
      <alignment/>
    </xf>
    <xf numFmtId="0" fontId="0" fillId="12" borderId="0" xfId="0" applyFill="1" applyAlignment="1">
      <alignment/>
    </xf>
    <xf numFmtId="0" fontId="4" fillId="12" borderId="90" xfId="0" applyFont="1" applyFill="1" applyBorder="1" applyAlignment="1">
      <alignment/>
    </xf>
    <xf numFmtId="0" fontId="8" fillId="38" borderId="29" xfId="0" applyFont="1" applyFill="1" applyBorder="1" applyAlignment="1">
      <alignment/>
    </xf>
    <xf numFmtId="3" fontId="8" fillId="38" borderId="33" xfId="0" applyNumberFormat="1" applyFont="1" applyFill="1" applyBorder="1" applyAlignment="1">
      <alignment horizontal="right"/>
    </xf>
    <xf numFmtId="0" fontId="8" fillId="38" borderId="12" xfId="0" applyFont="1" applyFill="1" applyBorder="1" applyAlignment="1">
      <alignment/>
    </xf>
    <xf numFmtId="3" fontId="8" fillId="38" borderId="30" xfId="0" applyNumberFormat="1" applyFont="1" applyFill="1" applyBorder="1" applyAlignment="1">
      <alignment horizontal="right"/>
    </xf>
    <xf numFmtId="0" fontId="18" fillId="38" borderId="17" xfId="0" applyFont="1" applyFill="1" applyBorder="1" applyAlignment="1">
      <alignment/>
    </xf>
    <xf numFmtId="3" fontId="8" fillId="38" borderId="60" xfId="0" applyNumberFormat="1" applyFont="1" applyFill="1" applyBorder="1" applyAlignment="1">
      <alignment horizontal="right"/>
    </xf>
    <xf numFmtId="0" fontId="18" fillId="38" borderId="29" xfId="0" applyFont="1" applyFill="1" applyBorder="1" applyAlignment="1">
      <alignment/>
    </xf>
    <xf numFmtId="0" fontId="8" fillId="14" borderId="12" xfId="0" applyFont="1" applyFill="1" applyBorder="1" applyAlignment="1">
      <alignment/>
    </xf>
    <xf numFmtId="3" fontId="8" fillId="14" borderId="33" xfId="0" applyNumberFormat="1" applyFont="1" applyFill="1" applyBorder="1" applyAlignment="1">
      <alignment horizontal="right"/>
    </xf>
    <xf numFmtId="0" fontId="18" fillId="14" borderId="17" xfId="0" applyFont="1" applyFill="1" applyBorder="1" applyAlignment="1">
      <alignment/>
    </xf>
    <xf numFmtId="3" fontId="8" fillId="14" borderId="31" xfId="0" applyNumberFormat="1" applyFont="1" applyFill="1" applyBorder="1" applyAlignment="1">
      <alignment horizontal="right"/>
    </xf>
    <xf numFmtId="0" fontId="18" fillId="14" borderId="29" xfId="0" applyFont="1" applyFill="1" applyBorder="1" applyAlignment="1">
      <alignment/>
    </xf>
    <xf numFmtId="0" fontId="10" fillId="11" borderId="64" xfId="0" applyFont="1" applyFill="1" applyBorder="1" applyAlignment="1">
      <alignment/>
    </xf>
    <xf numFmtId="3" fontId="8" fillId="11" borderId="71" xfId="0" applyNumberFormat="1" applyFont="1" applyFill="1" applyBorder="1" applyAlignment="1">
      <alignment horizontal="right"/>
    </xf>
    <xf numFmtId="0" fontId="8" fillId="11" borderId="29" xfId="0" applyFont="1" applyFill="1" applyBorder="1" applyAlignment="1">
      <alignment/>
    </xf>
    <xf numFmtId="0" fontId="19" fillId="39" borderId="92" xfId="0" applyFont="1" applyFill="1" applyBorder="1" applyAlignment="1">
      <alignment/>
    </xf>
    <xf numFmtId="3" fontId="8" fillId="39" borderId="93" xfId="0" applyNumberFormat="1" applyFont="1" applyFill="1" applyBorder="1" applyAlignment="1">
      <alignment horizontal="right"/>
    </xf>
    <xf numFmtId="49" fontId="5" fillId="40" borderId="12" xfId="0" applyNumberFormat="1" applyFont="1" applyFill="1" applyBorder="1" applyAlignment="1">
      <alignment horizontal="center"/>
    </xf>
    <xf numFmtId="49" fontId="3" fillId="40" borderId="12" xfId="0" applyNumberFormat="1" applyFont="1" applyFill="1" applyBorder="1" applyAlignment="1">
      <alignment horizontal="center"/>
    </xf>
    <xf numFmtId="0" fontId="9" fillId="40" borderId="12" xfId="0" applyFont="1" applyFill="1" applyBorder="1" applyAlignment="1">
      <alignment/>
    </xf>
    <xf numFmtId="0" fontId="3" fillId="40" borderId="12" xfId="0" applyFont="1" applyFill="1" applyBorder="1" applyAlignment="1">
      <alignment/>
    </xf>
    <xf numFmtId="3" fontId="8" fillId="40" borderId="12" xfId="0" applyNumberFormat="1" applyFont="1" applyFill="1" applyBorder="1" applyAlignment="1">
      <alignment horizontal="right"/>
    </xf>
    <xf numFmtId="49" fontId="5" fillId="40" borderId="32" xfId="0" applyNumberFormat="1" applyFont="1" applyFill="1" applyBorder="1" applyAlignment="1">
      <alignment horizontal="center"/>
    </xf>
    <xf numFmtId="49" fontId="3" fillId="40" borderId="32" xfId="0" applyNumberFormat="1" applyFont="1" applyFill="1" applyBorder="1" applyAlignment="1">
      <alignment horizontal="center"/>
    </xf>
    <xf numFmtId="0" fontId="15" fillId="7" borderId="29" xfId="0" applyFont="1" applyFill="1" applyBorder="1" applyAlignment="1">
      <alignment horizontal="center"/>
    </xf>
    <xf numFmtId="0" fontId="18" fillId="7" borderId="38" xfId="0" applyFont="1" applyFill="1" applyBorder="1" applyAlignment="1">
      <alignment/>
    </xf>
    <xf numFmtId="0" fontId="4" fillId="7" borderId="38" xfId="0" applyFont="1" applyFill="1" applyBorder="1" applyAlignment="1">
      <alignment/>
    </xf>
    <xf numFmtId="0" fontId="4" fillId="7" borderId="36" xfId="0" applyFont="1" applyFill="1" applyBorder="1" applyAlignment="1">
      <alignment/>
    </xf>
    <xf numFmtId="3" fontId="6" fillId="7" borderId="26" xfId="0" applyNumberFormat="1" applyFont="1" applyFill="1" applyBorder="1" applyAlignment="1">
      <alignment/>
    </xf>
    <xf numFmtId="3" fontId="6" fillId="7" borderId="29" xfId="0" applyNumberFormat="1" applyFont="1" applyFill="1" applyBorder="1" applyAlignment="1">
      <alignment/>
    </xf>
    <xf numFmtId="3" fontId="6" fillId="7" borderId="94" xfId="0" applyNumberFormat="1" applyFont="1" applyFill="1" applyBorder="1" applyAlignment="1">
      <alignment/>
    </xf>
    <xf numFmtId="3" fontId="6" fillId="7" borderId="0" xfId="0" applyNumberFormat="1" applyFont="1" applyFill="1" applyBorder="1" applyAlignment="1">
      <alignment/>
    </xf>
    <xf numFmtId="3" fontId="6" fillId="7" borderId="15" xfId="0" applyNumberFormat="1" applyFont="1" applyFill="1" applyBorder="1" applyAlignment="1">
      <alignment/>
    </xf>
    <xf numFmtId="3" fontId="6" fillId="7" borderId="33" xfId="0" applyNumberFormat="1" applyFont="1" applyFill="1" applyBorder="1" applyAlignment="1">
      <alignment/>
    </xf>
    <xf numFmtId="3" fontId="6" fillId="7" borderId="54" xfId="0" applyNumberFormat="1" applyFont="1" applyFill="1" applyBorder="1" applyAlignment="1">
      <alignment/>
    </xf>
    <xf numFmtId="0" fontId="15" fillId="7" borderId="12" xfId="0" applyFont="1" applyFill="1" applyBorder="1" applyAlignment="1">
      <alignment horizontal="center"/>
    </xf>
    <xf numFmtId="0" fontId="18" fillId="7" borderId="23" xfId="0" applyFont="1" applyFill="1" applyBorder="1" applyAlignment="1">
      <alignment/>
    </xf>
    <xf numFmtId="0" fontId="4" fillId="7" borderId="23" xfId="0" applyFont="1" applyFill="1" applyBorder="1" applyAlignment="1">
      <alignment/>
    </xf>
    <xf numFmtId="0" fontId="4" fillId="7" borderId="39" xfId="0" applyFont="1" applyFill="1" applyBorder="1" applyAlignment="1">
      <alignment/>
    </xf>
    <xf numFmtId="3" fontId="6" fillId="7" borderId="16" xfId="0" applyNumberFormat="1" applyFont="1" applyFill="1" applyBorder="1" applyAlignment="1">
      <alignment/>
    </xf>
    <xf numFmtId="3" fontId="6" fillId="7" borderId="12" xfId="0" applyNumberFormat="1" applyFont="1" applyFill="1" applyBorder="1" applyAlignment="1">
      <alignment/>
    </xf>
    <xf numFmtId="3" fontId="6" fillId="7" borderId="30" xfId="0" applyNumberFormat="1" applyFont="1" applyFill="1" applyBorder="1" applyAlignment="1">
      <alignment/>
    </xf>
    <xf numFmtId="3" fontId="6" fillId="7" borderId="11" xfId="0" applyNumberFormat="1" applyFont="1" applyFill="1" applyBorder="1" applyAlignment="1">
      <alignment/>
    </xf>
    <xf numFmtId="0" fontId="15" fillId="7" borderId="17" xfId="0" applyFont="1" applyFill="1" applyBorder="1" applyAlignment="1">
      <alignment horizontal="center"/>
    </xf>
    <xf numFmtId="0" fontId="18" fillId="7" borderId="0" xfId="0" applyFont="1" applyFill="1" applyBorder="1" applyAlignment="1">
      <alignment/>
    </xf>
    <xf numFmtId="0" fontId="4" fillId="7" borderId="0" xfId="0" applyFont="1" applyFill="1" applyBorder="1" applyAlignment="1">
      <alignment/>
    </xf>
    <xf numFmtId="0" fontId="4" fillId="7" borderId="37" xfId="0" applyFont="1" applyFill="1" applyBorder="1" applyAlignment="1">
      <alignment/>
    </xf>
    <xf numFmtId="3" fontId="4" fillId="7" borderId="27" xfId="0" applyNumberFormat="1" applyFont="1" applyFill="1" applyBorder="1" applyAlignment="1">
      <alignment/>
    </xf>
    <xf numFmtId="3" fontId="4" fillId="7" borderId="17" xfId="0" applyNumberFormat="1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4" fillId="7" borderId="13" xfId="0" applyNumberFormat="1" applyFont="1" applyFill="1" applyBorder="1" applyAlignment="1">
      <alignment/>
    </xf>
    <xf numFmtId="3" fontId="6" fillId="7" borderId="31" xfId="0" applyNumberFormat="1" applyFont="1" applyFill="1" applyBorder="1" applyAlignment="1">
      <alignment/>
    </xf>
    <xf numFmtId="3" fontId="4" fillId="7" borderId="0" xfId="0" applyNumberFormat="1" applyFont="1" applyFill="1" applyBorder="1" applyAlignment="1">
      <alignment/>
    </xf>
    <xf numFmtId="3" fontId="7" fillId="7" borderId="10" xfId="0" applyNumberFormat="1" applyFont="1" applyFill="1" applyBorder="1" applyAlignment="1">
      <alignment/>
    </xf>
    <xf numFmtId="3" fontId="7" fillId="7" borderId="17" xfId="0" applyNumberFormat="1" applyFont="1" applyFill="1" applyBorder="1" applyAlignment="1">
      <alignment/>
    </xf>
    <xf numFmtId="3" fontId="6" fillId="7" borderId="17" xfId="0" applyNumberFormat="1" applyFont="1" applyFill="1" applyBorder="1" applyAlignment="1">
      <alignment/>
    </xf>
    <xf numFmtId="3" fontId="6" fillId="7" borderId="30" xfId="0" applyNumberFormat="1" applyFont="1" applyFill="1" applyBorder="1" applyAlignment="1">
      <alignment/>
    </xf>
    <xf numFmtId="3" fontId="4" fillId="7" borderId="23" xfId="0" applyNumberFormat="1" applyFont="1" applyFill="1" applyBorder="1" applyAlignment="1">
      <alignment/>
    </xf>
    <xf numFmtId="3" fontId="6" fillId="7" borderId="53" xfId="0" applyNumberFormat="1" applyFont="1" applyFill="1" applyBorder="1" applyAlignment="1">
      <alignment/>
    </xf>
    <xf numFmtId="0" fontId="6" fillId="7" borderId="16" xfId="0" applyFont="1" applyFill="1" applyBorder="1" applyAlignment="1">
      <alignment/>
    </xf>
    <xf numFmtId="0" fontId="6" fillId="7" borderId="12" xfId="0" applyFont="1" applyFill="1" applyBorder="1" applyAlignment="1">
      <alignment/>
    </xf>
    <xf numFmtId="3" fontId="6" fillId="7" borderId="39" xfId="0" applyNumberFormat="1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4" fillId="7" borderId="27" xfId="0" applyFont="1" applyFill="1" applyBorder="1" applyAlignment="1">
      <alignment/>
    </xf>
    <xf numFmtId="0" fontId="4" fillId="7" borderId="17" xfId="0" applyFont="1" applyFill="1" applyBorder="1" applyAlignment="1">
      <alignment/>
    </xf>
    <xf numFmtId="3" fontId="6" fillId="7" borderId="37" xfId="0" applyNumberFormat="1" applyFont="1" applyFill="1" applyBorder="1" applyAlignment="1">
      <alignment/>
    </xf>
    <xf numFmtId="0" fontId="4" fillId="7" borderId="10" xfId="0" applyFont="1" applyFill="1" applyBorder="1" applyAlignment="1">
      <alignment/>
    </xf>
    <xf numFmtId="0" fontId="4" fillId="7" borderId="60" xfId="0" applyFont="1" applyFill="1" applyBorder="1" applyAlignment="1">
      <alignment/>
    </xf>
    <xf numFmtId="3" fontId="6" fillId="7" borderId="61" xfId="0" applyNumberFormat="1" applyFont="1" applyFill="1" applyBorder="1" applyAlignment="1">
      <alignment/>
    </xf>
    <xf numFmtId="3" fontId="6" fillId="7" borderId="14" xfId="0" applyNumberFormat="1" applyFont="1" applyFill="1" applyBorder="1" applyAlignment="1">
      <alignment/>
    </xf>
    <xf numFmtId="3" fontId="6" fillId="7" borderId="13" xfId="0" applyNumberFormat="1" applyFont="1" applyFill="1" applyBorder="1" applyAlignment="1">
      <alignment/>
    </xf>
    <xf numFmtId="3" fontId="6" fillId="7" borderId="43" xfId="0" applyNumberFormat="1" applyFont="1" applyFill="1" applyBorder="1" applyAlignment="1">
      <alignment/>
    </xf>
    <xf numFmtId="3" fontId="6" fillId="7" borderId="40" xfId="0" applyNumberFormat="1" applyFont="1" applyFill="1" applyBorder="1" applyAlignment="1">
      <alignment/>
    </xf>
    <xf numFmtId="3" fontId="6" fillId="7" borderId="27" xfId="0" applyNumberFormat="1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0" xfId="0" applyFont="1" applyFill="1" applyBorder="1" applyAlignment="1">
      <alignment/>
    </xf>
    <xf numFmtId="3" fontId="6" fillId="7" borderId="36" xfId="0" applyNumberFormat="1" applyFont="1" applyFill="1" applyBorder="1" applyAlignment="1">
      <alignment/>
    </xf>
    <xf numFmtId="0" fontId="18" fillId="7" borderId="12" xfId="0" applyFont="1" applyFill="1" applyBorder="1" applyAlignment="1">
      <alignment/>
    </xf>
    <xf numFmtId="0" fontId="4" fillId="7" borderId="12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40" xfId="0" applyFont="1" applyFill="1" applyBorder="1" applyAlignment="1">
      <alignment/>
    </xf>
    <xf numFmtId="0" fontId="6" fillId="7" borderId="43" xfId="0" applyFont="1" applyFill="1" applyBorder="1" applyAlignment="1">
      <alignment/>
    </xf>
    <xf numFmtId="3" fontId="6" fillId="7" borderId="47" xfId="0" applyNumberFormat="1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3" fontId="6" fillId="7" borderId="43" xfId="0" applyNumberFormat="1" applyFont="1" applyFill="1" applyBorder="1" applyAlignment="1">
      <alignment/>
    </xf>
    <xf numFmtId="3" fontId="6" fillId="7" borderId="0" xfId="0" applyNumberFormat="1" applyFont="1" applyFill="1" applyBorder="1" applyAlignment="1">
      <alignment/>
    </xf>
    <xf numFmtId="0" fontId="6" fillId="7" borderId="40" xfId="0" applyFont="1" applyFill="1" applyBorder="1" applyAlignment="1">
      <alignment/>
    </xf>
    <xf numFmtId="0" fontId="6" fillId="7" borderId="43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95" xfId="0" applyNumberFormat="1" applyFont="1" applyFill="1" applyBorder="1" applyAlignment="1">
      <alignment/>
    </xf>
    <xf numFmtId="3" fontId="6" fillId="7" borderId="60" xfId="0" applyNumberFormat="1" applyFont="1" applyFill="1" applyBorder="1" applyAlignment="1">
      <alignment/>
    </xf>
    <xf numFmtId="0" fontId="0" fillId="7" borderId="0" xfId="0" applyFill="1" applyAlignment="1">
      <alignment/>
    </xf>
    <xf numFmtId="3" fontId="6" fillId="7" borderId="46" xfId="0" applyNumberFormat="1" applyFont="1" applyFill="1" applyBorder="1" applyAlignment="1">
      <alignment/>
    </xf>
    <xf numFmtId="3" fontId="6" fillId="7" borderId="96" xfId="0" applyNumberFormat="1" applyFont="1" applyFill="1" applyBorder="1" applyAlignment="1">
      <alignment/>
    </xf>
    <xf numFmtId="3" fontId="6" fillId="7" borderId="86" xfId="0" applyNumberFormat="1" applyFont="1" applyFill="1" applyBorder="1" applyAlignment="1">
      <alignment/>
    </xf>
    <xf numFmtId="0" fontId="15" fillId="7" borderId="38" xfId="0" applyFont="1" applyFill="1" applyBorder="1" applyAlignment="1">
      <alignment/>
    </xf>
    <xf numFmtId="0" fontId="7" fillId="7" borderId="38" xfId="0" applyFont="1" applyFill="1" applyBorder="1" applyAlignment="1">
      <alignment/>
    </xf>
    <xf numFmtId="0" fontId="7" fillId="7" borderId="36" xfId="0" applyFont="1" applyFill="1" applyBorder="1" applyAlignment="1">
      <alignment/>
    </xf>
    <xf numFmtId="3" fontId="6" fillId="7" borderId="27" xfId="0" applyNumberFormat="1" applyFont="1" applyFill="1" applyBorder="1" applyAlignment="1">
      <alignment/>
    </xf>
    <xf numFmtId="3" fontId="6" fillId="7" borderId="33" xfId="0" applyNumberFormat="1" applyFont="1" applyFill="1" applyBorder="1" applyAlignment="1">
      <alignment/>
    </xf>
    <xf numFmtId="3" fontId="6" fillId="7" borderId="37" xfId="0" applyNumberFormat="1" applyFont="1" applyFill="1" applyBorder="1" applyAlignment="1">
      <alignment/>
    </xf>
    <xf numFmtId="3" fontId="6" fillId="7" borderId="10" xfId="0" applyNumberFormat="1" applyFont="1" applyFill="1" applyBorder="1" applyAlignment="1">
      <alignment/>
    </xf>
    <xf numFmtId="3" fontId="6" fillId="7" borderId="60" xfId="0" applyNumberFormat="1" applyFont="1" applyFill="1" applyBorder="1" applyAlignment="1">
      <alignment/>
    </xf>
    <xf numFmtId="3" fontId="6" fillId="7" borderId="54" xfId="0" applyNumberFormat="1" applyFont="1" applyFill="1" applyBorder="1" applyAlignment="1">
      <alignment/>
    </xf>
    <xf numFmtId="3" fontId="6" fillId="7" borderId="23" xfId="0" applyNumberFormat="1" applyFont="1" applyFill="1" applyBorder="1" applyAlignment="1">
      <alignment/>
    </xf>
    <xf numFmtId="0" fontId="15" fillId="7" borderId="26" xfId="0" applyFont="1" applyFill="1" applyBorder="1" applyAlignment="1">
      <alignment horizontal="center"/>
    </xf>
    <xf numFmtId="0" fontId="4" fillId="7" borderId="61" xfId="0" applyFont="1" applyFill="1" applyBorder="1" applyAlignment="1">
      <alignment/>
    </xf>
    <xf numFmtId="0" fontId="4" fillId="7" borderId="45" xfId="0" applyFont="1" applyFill="1" applyBorder="1" applyAlignment="1">
      <alignment/>
    </xf>
    <xf numFmtId="3" fontId="6" fillId="7" borderId="12" xfId="0" applyNumberFormat="1" applyFont="1" applyFill="1" applyBorder="1" applyAlignment="1">
      <alignment/>
    </xf>
    <xf numFmtId="3" fontId="6" fillId="7" borderId="36" xfId="0" applyNumberFormat="1" applyFont="1" applyFill="1" applyBorder="1" applyAlignment="1">
      <alignment/>
    </xf>
    <xf numFmtId="3" fontId="6" fillId="7" borderId="15" xfId="0" applyNumberFormat="1" applyFont="1" applyFill="1" applyBorder="1" applyAlignment="1">
      <alignment/>
    </xf>
    <xf numFmtId="3" fontId="6" fillId="7" borderId="26" xfId="0" applyNumberFormat="1" applyFont="1" applyFill="1" applyBorder="1" applyAlignment="1">
      <alignment/>
    </xf>
    <xf numFmtId="3" fontId="6" fillId="7" borderId="29" xfId="0" applyNumberFormat="1" applyFont="1" applyFill="1" applyBorder="1" applyAlignment="1">
      <alignment/>
    </xf>
    <xf numFmtId="0" fontId="4" fillId="7" borderId="26" xfId="0" applyFont="1" applyFill="1" applyBorder="1" applyAlignment="1">
      <alignment/>
    </xf>
    <xf numFmtId="3" fontId="19" fillId="12" borderId="97" xfId="0" applyNumberFormat="1" applyFont="1" applyFill="1" applyBorder="1" applyAlignment="1">
      <alignment/>
    </xf>
    <xf numFmtId="3" fontId="19" fillId="12" borderId="98" xfId="0" applyNumberFormat="1" applyFont="1" applyFill="1" applyBorder="1" applyAlignment="1">
      <alignment/>
    </xf>
    <xf numFmtId="3" fontId="19" fillId="12" borderId="10" xfId="0" applyNumberFormat="1" applyFont="1" applyFill="1" applyBorder="1" applyAlignment="1">
      <alignment/>
    </xf>
    <xf numFmtId="3" fontId="19" fillId="12" borderId="17" xfId="0" applyNumberFormat="1" applyFont="1" applyFill="1" applyBorder="1" applyAlignment="1">
      <alignment/>
    </xf>
    <xf numFmtId="3" fontId="19" fillId="12" borderId="60" xfId="0" applyNumberFormat="1" applyFont="1" applyFill="1" applyBorder="1" applyAlignment="1">
      <alignment/>
    </xf>
    <xf numFmtId="3" fontId="19" fillId="12" borderId="61" xfId="0" applyNumberFormat="1" applyFont="1" applyFill="1" applyBorder="1" applyAlignment="1">
      <alignment/>
    </xf>
    <xf numFmtId="0" fontId="6" fillId="11" borderId="12" xfId="0" applyFont="1" applyFill="1" applyBorder="1" applyAlignment="1">
      <alignment/>
    </xf>
    <xf numFmtId="3" fontId="6" fillId="11" borderId="12" xfId="0" applyNumberFormat="1" applyFont="1" applyFill="1" applyBorder="1" applyAlignment="1">
      <alignment/>
    </xf>
    <xf numFmtId="49" fontId="6" fillId="11" borderId="57" xfId="0" applyNumberFormat="1" applyFont="1" applyFill="1" applyBorder="1" applyAlignment="1">
      <alignment horizontal="left"/>
    </xf>
    <xf numFmtId="3" fontId="20" fillId="7" borderId="12" xfId="0" applyNumberFormat="1" applyFont="1" applyFill="1" applyBorder="1" applyAlignment="1">
      <alignment/>
    </xf>
    <xf numFmtId="3" fontId="7" fillId="7" borderId="12" xfId="0" applyNumberFormat="1" applyFont="1" applyFill="1" applyBorder="1" applyAlignment="1">
      <alignment/>
    </xf>
    <xf numFmtId="3" fontId="4" fillId="7" borderId="12" xfId="0" applyNumberFormat="1" applyFont="1" applyFill="1" applyBorder="1" applyAlignment="1">
      <alignment/>
    </xf>
    <xf numFmtId="3" fontId="3" fillId="11" borderId="12" xfId="0" applyNumberFormat="1" applyFont="1" applyFill="1" applyBorder="1" applyAlignment="1">
      <alignment horizontal="right"/>
    </xf>
    <xf numFmtId="3" fontId="3" fillId="11" borderId="12" xfId="0" applyNumberFormat="1" applyFont="1" applyFill="1" applyBorder="1" applyAlignment="1">
      <alignment/>
    </xf>
    <xf numFmtId="3" fontId="6" fillId="0" borderId="12" xfId="0" applyNumberFormat="1" applyFont="1" applyFill="1" applyBorder="1" applyAlignment="1">
      <alignment/>
    </xf>
    <xf numFmtId="0" fontId="6" fillId="11" borderId="17" xfId="0" applyFont="1" applyFill="1" applyBorder="1" applyAlignment="1">
      <alignment/>
    </xf>
    <xf numFmtId="14" fontId="18" fillId="11" borderId="12" xfId="0" applyNumberFormat="1" applyFont="1" applyFill="1" applyBorder="1" applyAlignment="1">
      <alignment/>
    </xf>
    <xf numFmtId="0" fontId="15" fillId="11" borderId="12" xfId="0" applyFont="1" applyFill="1" applyBorder="1" applyAlignment="1">
      <alignment/>
    </xf>
    <xf numFmtId="0" fontId="36" fillId="0" borderId="0" xfId="0" applyFont="1" applyBorder="1" applyAlignment="1">
      <alignment/>
    </xf>
    <xf numFmtId="0" fontId="7" fillId="0" borderId="12" xfId="0" applyFont="1" applyFill="1" applyBorder="1" applyAlignment="1">
      <alignment/>
    </xf>
    <xf numFmtId="0" fontId="37" fillId="0" borderId="12" xfId="0" applyFont="1" applyFill="1" applyBorder="1" applyAlignment="1">
      <alignment/>
    </xf>
    <xf numFmtId="0" fontId="38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3" fontId="6" fillId="11" borderId="17" xfId="0" applyNumberFormat="1" applyFont="1" applyFill="1" applyBorder="1" applyAlignment="1">
      <alignment horizontal="right"/>
    </xf>
    <xf numFmtId="3" fontId="6" fillId="11" borderId="17" xfId="0" applyNumberFormat="1" applyFont="1" applyFill="1" applyBorder="1" applyAlignment="1">
      <alignment/>
    </xf>
    <xf numFmtId="3" fontId="6" fillId="11" borderId="10" xfId="0" applyNumberFormat="1" applyFont="1" applyFill="1" applyBorder="1" applyAlignment="1">
      <alignment horizontal="right"/>
    </xf>
    <xf numFmtId="3" fontId="6" fillId="11" borderId="36" xfId="0" applyNumberFormat="1" applyFont="1" applyFill="1" applyBorder="1" applyAlignment="1">
      <alignment horizontal="right"/>
    </xf>
    <xf numFmtId="3" fontId="4" fillId="33" borderId="12" xfId="0" applyNumberFormat="1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0" fillId="0" borderId="12" xfId="0" applyNumberFormat="1" applyFont="1" applyFill="1" applyBorder="1" applyAlignment="1">
      <alignment horizontal="right"/>
    </xf>
    <xf numFmtId="0" fontId="8" fillId="11" borderId="12" xfId="0" applyFont="1" applyFill="1" applyBorder="1" applyAlignment="1">
      <alignment/>
    </xf>
    <xf numFmtId="3" fontId="8" fillId="11" borderId="12" xfId="0" applyNumberFormat="1" applyFont="1" applyFill="1" applyBorder="1" applyAlignment="1">
      <alignment horizontal="right"/>
    </xf>
    <xf numFmtId="3" fontId="7" fillId="33" borderId="53" xfId="0" applyNumberFormat="1" applyFont="1" applyFill="1" applyBorder="1" applyAlignment="1">
      <alignment/>
    </xf>
    <xf numFmtId="3" fontId="20" fillId="0" borderId="12" xfId="0" applyNumberFormat="1" applyFont="1" applyFill="1" applyBorder="1" applyAlignment="1">
      <alignment horizontal="right"/>
    </xf>
    <xf numFmtId="3" fontId="6" fillId="33" borderId="53" xfId="0" applyNumberFormat="1" applyFont="1" applyFill="1" applyBorder="1" applyAlignment="1">
      <alignment horizontal="right"/>
    </xf>
    <xf numFmtId="0" fontId="7" fillId="33" borderId="12" xfId="0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3" fontId="7" fillId="0" borderId="95" xfId="0" applyNumberFormat="1" applyFont="1" applyFill="1" applyBorder="1" applyAlignment="1">
      <alignment horizontal="right"/>
    </xf>
    <xf numFmtId="3" fontId="6" fillId="33" borderId="53" xfId="0" applyNumberFormat="1" applyFont="1" applyFill="1" applyBorder="1" applyAlignment="1">
      <alignment/>
    </xf>
    <xf numFmtId="49" fontId="15" fillId="11" borderId="13" xfId="0" applyNumberFormat="1" applyFont="1" applyFill="1" applyBorder="1" applyAlignment="1">
      <alignment horizontal="center"/>
    </xf>
    <xf numFmtId="0" fontId="7" fillId="11" borderId="36" xfId="0" applyFont="1" applyFill="1" applyBorder="1" applyAlignment="1">
      <alignment/>
    </xf>
    <xf numFmtId="0" fontId="7" fillId="7" borderId="12" xfId="0" applyFont="1" applyFill="1" applyBorder="1" applyAlignment="1">
      <alignment horizontal="center"/>
    </xf>
    <xf numFmtId="3" fontId="7" fillId="7" borderId="12" xfId="0" applyNumberFormat="1" applyFont="1" applyFill="1" applyBorder="1" applyAlignment="1">
      <alignment horizontal="right"/>
    </xf>
    <xf numFmtId="3" fontId="6" fillId="7" borderId="12" xfId="0" applyNumberFormat="1" applyFont="1" applyFill="1" applyBorder="1" applyAlignment="1">
      <alignment/>
    </xf>
    <xf numFmtId="3" fontId="6" fillId="7" borderId="12" xfId="0" applyNumberFormat="1" applyFont="1" applyFill="1" applyBorder="1" applyAlignment="1">
      <alignment horizontal="right"/>
    </xf>
    <xf numFmtId="3" fontId="6" fillId="0" borderId="36" xfId="0" applyNumberFormat="1" applyFont="1" applyFill="1" applyBorder="1" applyAlignment="1">
      <alignment horizontal="right"/>
    </xf>
    <xf numFmtId="3" fontId="7" fillId="33" borderId="47" xfId="0" applyNumberFormat="1" applyFont="1" applyFill="1" applyBorder="1" applyAlignment="1">
      <alignment/>
    </xf>
    <xf numFmtId="0" fontId="1" fillId="0" borderId="26" xfId="0" applyFont="1" applyBorder="1" applyAlignment="1">
      <alignment horizontal="center"/>
    </xf>
    <xf numFmtId="3" fontId="4" fillId="33" borderId="12" xfId="0" applyNumberFormat="1" applyFont="1" applyFill="1" applyBorder="1" applyAlignment="1">
      <alignment/>
    </xf>
    <xf numFmtId="3" fontId="7" fillId="0" borderId="47" xfId="0" applyNumberFormat="1" applyFont="1" applyFill="1" applyBorder="1" applyAlignment="1">
      <alignment horizontal="right"/>
    </xf>
    <xf numFmtId="3" fontId="7" fillId="0" borderId="53" xfId="0" applyNumberFormat="1" applyFont="1" applyFill="1" applyBorder="1" applyAlignment="1">
      <alignment horizontal="right"/>
    </xf>
    <xf numFmtId="3" fontId="7" fillId="0" borderId="54" xfId="0" applyNumberFormat="1" applyFont="1" applyFill="1" applyBorder="1" applyAlignment="1">
      <alignment horizontal="right"/>
    </xf>
    <xf numFmtId="0" fontId="7" fillId="0" borderId="29" xfId="0" applyFont="1" applyFill="1" applyBorder="1" applyAlignment="1">
      <alignment/>
    </xf>
    <xf numFmtId="3" fontId="20" fillId="0" borderId="33" xfId="0" applyNumberFormat="1" applyFont="1" applyFill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7" fillId="33" borderId="61" xfId="0" applyNumberFormat="1" applyFont="1" applyFill="1" applyBorder="1" applyAlignment="1">
      <alignment/>
    </xf>
    <xf numFmtId="3" fontId="6" fillId="0" borderId="47" xfId="0" applyNumberFormat="1" applyFont="1" applyFill="1" applyBorder="1" applyAlignment="1">
      <alignment horizontal="right"/>
    </xf>
    <xf numFmtId="49" fontId="15" fillId="0" borderId="57" xfId="0" applyNumberFormat="1" applyFont="1" applyFill="1" applyBorder="1" applyAlignment="1">
      <alignment horizontal="center"/>
    </xf>
    <xf numFmtId="0" fontId="4" fillId="7" borderId="29" xfId="0" applyFont="1" applyFill="1" applyBorder="1" applyAlignment="1">
      <alignment/>
    </xf>
    <xf numFmtId="3" fontId="3" fillId="19" borderId="12" xfId="0" applyNumberFormat="1" applyFont="1" applyFill="1" applyBorder="1" applyAlignment="1">
      <alignment horizontal="center"/>
    </xf>
    <xf numFmtId="0" fontId="3" fillId="19" borderId="12" xfId="0" applyFont="1" applyFill="1" applyBorder="1" applyAlignment="1">
      <alignment horizontal="center"/>
    </xf>
    <xf numFmtId="0" fontId="4" fillId="19" borderId="12" xfId="0" applyFont="1" applyFill="1" applyBorder="1" applyAlignment="1">
      <alignment/>
    </xf>
    <xf numFmtId="49" fontId="14" fillId="19" borderId="12" xfId="0" applyNumberFormat="1" applyFont="1" applyFill="1" applyBorder="1" applyAlignment="1">
      <alignment horizontal="center"/>
    </xf>
    <xf numFmtId="49" fontId="6" fillId="19" borderId="12" xfId="0" applyNumberFormat="1" applyFont="1" applyFill="1" applyBorder="1" applyAlignment="1">
      <alignment horizontal="center"/>
    </xf>
    <xf numFmtId="0" fontId="6" fillId="12" borderId="12" xfId="0" applyFont="1" applyFill="1" applyBorder="1" applyAlignment="1">
      <alignment/>
    </xf>
    <xf numFmtId="49" fontId="7" fillId="12" borderId="12" xfId="0" applyNumberFormat="1" applyFont="1" applyFill="1" applyBorder="1" applyAlignment="1">
      <alignment horizontal="center"/>
    </xf>
    <xf numFmtId="0" fontId="6" fillId="12" borderId="12" xfId="0" applyFont="1" applyFill="1" applyBorder="1" applyAlignment="1">
      <alignment/>
    </xf>
    <xf numFmtId="3" fontId="6" fillId="12" borderId="12" xfId="0" applyNumberFormat="1" applyFont="1" applyFill="1" applyBorder="1" applyAlignment="1">
      <alignment horizontal="right"/>
    </xf>
    <xf numFmtId="0" fontId="6" fillId="0" borderId="12" xfId="0" applyFont="1" applyFill="1" applyBorder="1" applyAlignment="1">
      <alignment/>
    </xf>
    <xf numFmtId="3" fontId="9" fillId="0" borderId="12" xfId="0" applyNumberFormat="1" applyFont="1" applyBorder="1" applyAlignment="1">
      <alignment horizontal="right"/>
    </xf>
    <xf numFmtId="0" fontId="3" fillId="33" borderId="12" xfId="0" applyFont="1" applyFill="1" applyBorder="1" applyAlignment="1">
      <alignment horizontal="center"/>
    </xf>
    <xf numFmtId="0" fontId="19" fillId="40" borderId="12" xfId="0" applyFont="1" applyFill="1" applyBorder="1" applyAlignment="1">
      <alignment/>
    </xf>
    <xf numFmtId="3" fontId="9" fillId="40" borderId="12" xfId="0" applyNumberFormat="1" applyFont="1" applyFill="1" applyBorder="1" applyAlignment="1">
      <alignment horizontal="right"/>
    </xf>
    <xf numFmtId="0" fontId="4" fillId="33" borderId="32" xfId="0" applyFont="1" applyFill="1" applyBorder="1" applyAlignment="1">
      <alignment horizontal="center"/>
    </xf>
    <xf numFmtId="0" fontId="8" fillId="40" borderId="32" xfId="0" applyFont="1" applyFill="1" applyBorder="1" applyAlignment="1">
      <alignment/>
    </xf>
    <xf numFmtId="3" fontId="8" fillId="40" borderId="32" xfId="0" applyNumberFormat="1" applyFont="1" applyFill="1" applyBorder="1" applyAlignment="1">
      <alignment horizontal="right"/>
    </xf>
    <xf numFmtId="49" fontId="6" fillId="19" borderId="29" xfId="0" applyNumberFormat="1" applyFont="1" applyFill="1" applyBorder="1" applyAlignment="1">
      <alignment horizontal="center"/>
    </xf>
    <xf numFmtId="0" fontId="4" fillId="19" borderId="29" xfId="0" applyFont="1" applyFill="1" applyBorder="1" applyAlignment="1">
      <alignment/>
    </xf>
    <xf numFmtId="49" fontId="14" fillId="19" borderId="29" xfId="0" applyNumberFormat="1" applyFont="1" applyFill="1" applyBorder="1" applyAlignment="1">
      <alignment horizontal="center"/>
    </xf>
    <xf numFmtId="3" fontId="3" fillId="19" borderId="57" xfId="0" applyNumberFormat="1" applyFont="1" applyFill="1" applyBorder="1" applyAlignment="1">
      <alignment horizontal="center"/>
    </xf>
    <xf numFmtId="3" fontId="3" fillId="19" borderId="14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center"/>
    </xf>
    <xf numFmtId="0" fontId="3" fillId="19" borderId="26" xfId="0" applyFont="1" applyFill="1" applyBorder="1" applyAlignment="1">
      <alignment horizontal="center"/>
    </xf>
    <xf numFmtId="3" fontId="7" fillId="0" borderId="95" xfId="0" applyNumberFormat="1" applyFont="1" applyFill="1" applyBorder="1" applyAlignment="1">
      <alignment horizontal="right"/>
    </xf>
    <xf numFmtId="49" fontId="5" fillId="0" borderId="13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3" fontId="21" fillId="36" borderId="31" xfId="0" applyNumberFormat="1" applyFont="1" applyFill="1" applyBorder="1" applyAlignment="1">
      <alignment horizontal="right"/>
    </xf>
    <xf numFmtId="3" fontId="7" fillId="36" borderId="30" xfId="0" applyNumberFormat="1" applyFont="1" applyFill="1" applyBorder="1" applyAlignment="1">
      <alignment horizontal="right"/>
    </xf>
    <xf numFmtId="3" fontId="7" fillId="36" borderId="12" xfId="0" applyNumberFormat="1" applyFont="1" applyFill="1" applyBorder="1" applyAlignment="1">
      <alignment horizontal="right"/>
    </xf>
    <xf numFmtId="3" fontId="7" fillId="36" borderId="33" xfId="0" applyNumberFormat="1" applyFont="1" applyFill="1" applyBorder="1" applyAlignment="1">
      <alignment horizontal="right"/>
    </xf>
    <xf numFmtId="3" fontId="7" fillId="36" borderId="36" xfId="0" applyNumberFormat="1" applyFont="1" applyFill="1" applyBorder="1" applyAlignment="1">
      <alignment horizontal="right"/>
    </xf>
    <xf numFmtId="3" fontId="21" fillId="36" borderId="54" xfId="0" applyNumberFormat="1" applyFont="1" applyFill="1" applyBorder="1" applyAlignment="1">
      <alignment/>
    </xf>
    <xf numFmtId="3" fontId="21" fillId="36" borderId="53" xfId="0" applyNumberFormat="1" applyFont="1" applyFill="1" applyBorder="1" applyAlignment="1">
      <alignment/>
    </xf>
    <xf numFmtId="3" fontId="7" fillId="36" borderId="30" xfId="0" applyNumberFormat="1" applyFont="1" applyFill="1" applyBorder="1" applyAlignment="1">
      <alignment horizontal="right"/>
    </xf>
    <xf numFmtId="3" fontId="7" fillId="36" borderId="31" xfId="0" applyNumberFormat="1" applyFont="1" applyFill="1" applyBorder="1" applyAlignment="1">
      <alignment horizontal="right"/>
    </xf>
    <xf numFmtId="3" fontId="7" fillId="36" borderId="12" xfId="0" applyNumberFormat="1" applyFont="1" applyFill="1" applyBorder="1" applyAlignment="1">
      <alignment horizontal="right"/>
    </xf>
    <xf numFmtId="3" fontId="7" fillId="36" borderId="53" xfId="0" applyNumberFormat="1" applyFont="1" applyFill="1" applyBorder="1" applyAlignment="1">
      <alignment/>
    </xf>
    <xf numFmtId="3" fontId="7" fillId="36" borderId="54" xfId="0" applyNumberFormat="1" applyFont="1" applyFill="1" applyBorder="1" applyAlignment="1">
      <alignment/>
    </xf>
    <xf numFmtId="3" fontId="6" fillId="11" borderId="30" xfId="0" applyNumberFormat="1" applyFont="1" applyFill="1" applyBorder="1" applyAlignment="1">
      <alignment horizontal="right"/>
    </xf>
    <xf numFmtId="3" fontId="7" fillId="36" borderId="31" xfId="0" applyNumberFormat="1" applyFont="1" applyFill="1" applyBorder="1" applyAlignment="1">
      <alignment horizontal="right"/>
    </xf>
    <xf numFmtId="3" fontId="6" fillId="11" borderId="53" xfId="0" applyNumberFormat="1" applyFont="1" applyFill="1" applyBorder="1" applyAlignment="1">
      <alignment horizontal="right"/>
    </xf>
    <xf numFmtId="49" fontId="12" fillId="19" borderId="72" xfId="0" applyNumberFormat="1" applyFont="1" applyFill="1" applyBorder="1" applyAlignment="1">
      <alignment horizontal="left" vertical="center"/>
    </xf>
    <xf numFmtId="49" fontId="13" fillId="19" borderId="68" xfId="0" applyNumberFormat="1" applyFont="1" applyFill="1" applyBorder="1" applyAlignment="1">
      <alignment vertical="center"/>
    </xf>
    <xf numFmtId="49" fontId="13" fillId="19" borderId="99" xfId="0" applyNumberFormat="1" applyFont="1" applyFill="1" applyBorder="1" applyAlignment="1">
      <alignment vertical="center"/>
    </xf>
    <xf numFmtId="49" fontId="13" fillId="19" borderId="100" xfId="0" applyNumberFormat="1" applyFont="1" applyFill="1" applyBorder="1" applyAlignment="1">
      <alignment vertical="center"/>
    </xf>
    <xf numFmtId="49" fontId="13" fillId="19" borderId="38" xfId="0" applyNumberFormat="1" applyFont="1" applyFill="1" applyBorder="1" applyAlignment="1">
      <alignment vertical="center"/>
    </xf>
    <xf numFmtId="49" fontId="13" fillId="19" borderId="26" xfId="0" applyNumberFormat="1" applyFont="1" applyFill="1" applyBorder="1" applyAlignment="1">
      <alignment vertical="center"/>
    </xf>
    <xf numFmtId="49" fontId="12" fillId="19" borderId="12" xfId="0" applyNumberFormat="1" applyFont="1" applyFill="1" applyBorder="1" applyAlignment="1">
      <alignment horizontal="left" vertical="center"/>
    </xf>
    <xf numFmtId="0" fontId="13" fillId="19" borderId="12" xfId="0" applyFont="1" applyFill="1" applyBorder="1" applyAlignment="1">
      <alignment vertical="center"/>
    </xf>
    <xf numFmtId="0" fontId="13" fillId="19" borderId="45" xfId="0" applyFont="1" applyFill="1" applyBorder="1" applyAlignment="1">
      <alignment vertical="center"/>
    </xf>
    <xf numFmtId="0" fontId="4" fillId="19" borderId="27" xfId="0" applyFont="1" applyFill="1" applyBorder="1" applyAlignment="1">
      <alignment horizontal="center" vertical="center"/>
    </xf>
    <xf numFmtId="0" fontId="4" fillId="19" borderId="63" xfId="0" applyFont="1" applyFill="1" applyBorder="1" applyAlignment="1">
      <alignment horizontal="center" vertical="center"/>
    </xf>
    <xf numFmtId="0" fontId="4" fillId="19" borderId="17" xfId="0" applyFont="1" applyFill="1" applyBorder="1" applyAlignment="1">
      <alignment horizontal="center" vertical="center"/>
    </xf>
    <xf numFmtId="0" fontId="4" fillId="19" borderId="64" xfId="0" applyFont="1" applyFill="1" applyBorder="1" applyAlignment="1">
      <alignment horizontal="center" vertical="center"/>
    </xf>
    <xf numFmtId="49" fontId="11" fillId="19" borderId="76" xfId="0" applyNumberFormat="1" applyFont="1" applyFill="1" applyBorder="1" applyAlignment="1">
      <alignment horizontal="center"/>
    </xf>
    <xf numFmtId="49" fontId="11" fillId="19" borderId="22" xfId="0" applyNumberFormat="1" applyFont="1" applyFill="1" applyBorder="1" applyAlignment="1">
      <alignment horizontal="center"/>
    </xf>
    <xf numFmtId="49" fontId="11" fillId="19" borderId="69" xfId="0" applyNumberFormat="1" applyFont="1" applyFill="1" applyBorder="1" applyAlignment="1">
      <alignment horizontal="center"/>
    </xf>
    <xf numFmtId="0" fontId="10" fillId="19" borderId="58" xfId="0" applyFont="1" applyFill="1" applyBorder="1" applyAlignment="1">
      <alignment horizontal="center"/>
    </xf>
    <xf numFmtId="0" fontId="10" fillId="19" borderId="23" xfId="0" applyFont="1" applyFill="1" applyBorder="1" applyAlignment="1">
      <alignment horizontal="center"/>
    </xf>
    <xf numFmtId="0" fontId="10" fillId="19" borderId="39" xfId="0" applyFont="1" applyFill="1" applyBorder="1" applyAlignment="1">
      <alignment horizontal="center"/>
    </xf>
    <xf numFmtId="0" fontId="4" fillId="19" borderId="13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/>
    </xf>
    <xf numFmtId="0" fontId="4" fillId="19" borderId="62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4" fillId="19" borderId="71" xfId="0" applyFont="1" applyFill="1" applyBorder="1" applyAlignment="1">
      <alignment horizontal="center" vertical="center"/>
    </xf>
    <xf numFmtId="0" fontId="4" fillId="19" borderId="31" xfId="0" applyFont="1" applyFill="1" applyBorder="1" applyAlignment="1">
      <alignment horizontal="center" vertical="center"/>
    </xf>
    <xf numFmtId="0" fontId="4" fillId="19" borderId="71" xfId="0" applyFont="1" applyFill="1" applyBorder="1" applyAlignment="1">
      <alignment horizontal="center" vertical="center"/>
    </xf>
    <xf numFmtId="0" fontId="4" fillId="19" borderId="14" xfId="0" applyFont="1" applyFill="1" applyBorder="1" applyAlignment="1">
      <alignment horizontal="center" vertical="center"/>
    </xf>
    <xf numFmtId="0" fontId="4" fillId="19" borderId="43" xfId="0" applyFont="1" applyFill="1" applyBorder="1" applyAlignment="1">
      <alignment horizontal="center" vertical="center"/>
    </xf>
    <xf numFmtId="0" fontId="4" fillId="19" borderId="66" xfId="0" applyFont="1" applyFill="1" applyBorder="1" applyAlignment="1">
      <alignment horizontal="center" vertical="center"/>
    </xf>
    <xf numFmtId="0" fontId="4" fillId="19" borderId="40" xfId="0" applyFont="1" applyFill="1" applyBorder="1" applyAlignment="1">
      <alignment horizontal="center" vertical="center"/>
    </xf>
    <xf numFmtId="0" fontId="10" fillId="19" borderId="76" xfId="0" applyFont="1" applyFill="1" applyBorder="1" applyAlignment="1">
      <alignment horizontal="center"/>
    </xf>
    <xf numFmtId="0" fontId="10" fillId="19" borderId="22" xfId="0" applyFont="1" applyFill="1" applyBorder="1" applyAlignment="1">
      <alignment horizontal="center"/>
    </xf>
    <xf numFmtId="0" fontId="10" fillId="19" borderId="69" xfId="0" applyFont="1" applyFill="1" applyBorder="1" applyAlignment="1">
      <alignment horizontal="center"/>
    </xf>
    <xf numFmtId="0" fontId="4" fillId="19" borderId="45" xfId="0" applyFont="1" applyFill="1" applyBorder="1" applyAlignment="1">
      <alignment horizontal="center"/>
    </xf>
    <xf numFmtId="0" fontId="0" fillId="19" borderId="23" xfId="0" applyFill="1" applyBorder="1" applyAlignment="1">
      <alignment/>
    </xf>
    <xf numFmtId="0" fontId="0" fillId="19" borderId="39" xfId="0" applyFill="1" applyBorder="1" applyAlignment="1">
      <alignment/>
    </xf>
    <xf numFmtId="0" fontId="0" fillId="19" borderId="22" xfId="0" applyFill="1" applyBorder="1" applyAlignment="1">
      <alignment horizontal="center"/>
    </xf>
    <xf numFmtId="0" fontId="0" fillId="19" borderId="69" xfId="0" applyFill="1" applyBorder="1" applyAlignment="1">
      <alignment horizontal="center"/>
    </xf>
    <xf numFmtId="0" fontId="10" fillId="19" borderId="101" xfId="0" applyFont="1" applyFill="1" applyBorder="1" applyAlignment="1">
      <alignment horizontal="center"/>
    </xf>
    <xf numFmtId="49" fontId="15" fillId="7" borderId="12" xfId="0" applyNumberFormat="1" applyFont="1" applyFill="1" applyBorder="1" applyAlignment="1">
      <alignment horizontal="center"/>
    </xf>
    <xf numFmtId="0" fontId="0" fillId="7" borderId="12" xfId="0" applyFill="1" applyBorder="1" applyAlignment="1">
      <alignment/>
    </xf>
    <xf numFmtId="49" fontId="6" fillId="19" borderId="74" xfId="0" applyNumberFormat="1" applyFont="1" applyFill="1" applyBorder="1" applyAlignment="1">
      <alignment horizontal="center" vertical="center" wrapText="1"/>
    </xf>
    <xf numFmtId="0" fontId="0" fillId="19" borderId="61" xfId="0" applyFill="1" applyBorder="1" applyAlignment="1">
      <alignment horizontal="center"/>
    </xf>
    <xf numFmtId="0" fontId="0" fillId="19" borderId="75" xfId="0" applyFill="1" applyBorder="1" applyAlignment="1">
      <alignment horizontal="center"/>
    </xf>
    <xf numFmtId="0" fontId="4" fillId="19" borderId="95" xfId="0" applyFont="1" applyFill="1" applyBorder="1" applyAlignment="1">
      <alignment horizontal="center" vertical="center"/>
    </xf>
    <xf numFmtId="0" fontId="4" fillId="19" borderId="79" xfId="0" applyFont="1" applyFill="1" applyBorder="1" applyAlignment="1">
      <alignment horizontal="center" vertical="center"/>
    </xf>
    <xf numFmtId="0" fontId="4" fillId="19" borderId="58" xfId="0" applyFont="1" applyFill="1" applyBorder="1" applyAlignment="1">
      <alignment horizontal="center"/>
    </xf>
    <xf numFmtId="0" fontId="0" fillId="19" borderId="23" xfId="0" applyFill="1" applyBorder="1" applyAlignment="1">
      <alignment horizontal="center"/>
    </xf>
    <xf numFmtId="0" fontId="0" fillId="19" borderId="39" xfId="0" applyFill="1" applyBorder="1" applyAlignment="1">
      <alignment horizontal="center"/>
    </xf>
    <xf numFmtId="0" fontId="4" fillId="19" borderId="60" xfId="0" applyFont="1" applyFill="1" applyBorder="1" applyAlignment="1">
      <alignment horizontal="center" vertical="center"/>
    </xf>
    <xf numFmtId="0" fontId="0" fillId="19" borderId="82" xfId="0" applyFill="1" applyBorder="1" applyAlignment="1">
      <alignment horizontal="center"/>
    </xf>
    <xf numFmtId="0" fontId="0" fillId="19" borderId="22" xfId="0" applyFill="1" applyBorder="1" applyAlignment="1">
      <alignment/>
    </xf>
    <xf numFmtId="0" fontId="0" fillId="19" borderId="69" xfId="0" applyFill="1" applyBorder="1" applyAlignment="1">
      <alignment/>
    </xf>
    <xf numFmtId="0" fontId="17" fillId="19" borderId="13" xfId="0" applyFont="1" applyFill="1" applyBorder="1" applyAlignment="1">
      <alignment horizontal="center" vertical="center"/>
    </xf>
    <xf numFmtId="0" fontId="17" fillId="19" borderId="64" xfId="0" applyFont="1" applyFill="1" applyBorder="1" applyAlignment="1">
      <alignment horizontal="center" vertical="center"/>
    </xf>
    <xf numFmtId="0" fontId="17" fillId="19" borderId="17" xfId="0" applyFont="1" applyFill="1" applyBorder="1" applyAlignment="1">
      <alignment horizontal="center" vertical="center"/>
    </xf>
    <xf numFmtId="0" fontId="17" fillId="19" borderId="31" xfId="0" applyFont="1" applyFill="1" applyBorder="1" applyAlignment="1">
      <alignment horizontal="center" vertical="center"/>
    </xf>
    <xf numFmtId="0" fontId="17" fillId="19" borderId="71" xfId="0" applyFont="1" applyFill="1" applyBorder="1" applyAlignment="1">
      <alignment horizontal="center" vertical="center"/>
    </xf>
    <xf numFmtId="0" fontId="30" fillId="19" borderId="72" xfId="0" applyFont="1" applyFill="1" applyBorder="1" applyAlignment="1">
      <alignment horizontal="center"/>
    </xf>
    <xf numFmtId="0" fontId="30" fillId="19" borderId="68" xfId="0" applyFont="1" applyFill="1" applyBorder="1" applyAlignment="1">
      <alignment horizontal="center"/>
    </xf>
    <xf numFmtId="0" fontId="30" fillId="19" borderId="73" xfId="0" applyFont="1" applyFill="1" applyBorder="1" applyAlignment="1">
      <alignment horizontal="center"/>
    </xf>
    <xf numFmtId="0" fontId="17" fillId="19" borderId="58" xfId="0" applyFont="1" applyFill="1" applyBorder="1" applyAlignment="1">
      <alignment horizontal="center"/>
    </xf>
    <xf numFmtId="0" fontId="30" fillId="19" borderId="76" xfId="0" applyFont="1" applyFill="1" applyBorder="1" applyAlignment="1">
      <alignment horizontal="center"/>
    </xf>
    <xf numFmtId="0" fontId="30" fillId="19" borderId="22" xfId="0" applyFont="1" applyFill="1" applyBorder="1" applyAlignment="1">
      <alignment horizontal="center"/>
    </xf>
    <xf numFmtId="0" fontId="30" fillId="19" borderId="69" xfId="0" applyFont="1" applyFill="1" applyBorder="1" applyAlignment="1">
      <alignment horizontal="center"/>
    </xf>
    <xf numFmtId="0" fontId="17" fillId="19" borderId="45" xfId="0" applyFont="1" applyFill="1" applyBorder="1" applyAlignment="1">
      <alignment horizontal="center"/>
    </xf>
    <xf numFmtId="0" fontId="17" fillId="19" borderId="40" xfId="0" applyFont="1" applyFill="1" applyBorder="1" applyAlignment="1">
      <alignment horizontal="center" vertical="center"/>
    </xf>
    <xf numFmtId="0" fontId="17" fillId="19" borderId="62" xfId="0" applyFont="1" applyFill="1" applyBorder="1" applyAlignment="1">
      <alignment horizontal="center" vertical="center"/>
    </xf>
    <xf numFmtId="0" fontId="17" fillId="19" borderId="10" xfId="0" applyFont="1" applyFill="1" applyBorder="1" applyAlignment="1">
      <alignment horizontal="center" vertical="center"/>
    </xf>
    <xf numFmtId="0" fontId="10" fillId="19" borderId="59" xfId="0" applyFont="1" applyFill="1" applyBorder="1" applyAlignment="1">
      <alignment horizontal="center"/>
    </xf>
    <xf numFmtId="0" fontId="0" fillId="19" borderId="57" xfId="0" applyFill="1" applyBorder="1" applyAlignment="1">
      <alignment horizontal="center"/>
    </xf>
    <xf numFmtId="0" fontId="0" fillId="19" borderId="43" xfId="0" applyFill="1" applyBorder="1" applyAlignment="1">
      <alignment horizontal="center"/>
    </xf>
    <xf numFmtId="0" fontId="0" fillId="19" borderId="72" xfId="0" applyFill="1" applyBorder="1" applyAlignment="1">
      <alignment horizontal="center"/>
    </xf>
    <xf numFmtId="0" fontId="0" fillId="19" borderId="68" xfId="0" applyFill="1" applyBorder="1" applyAlignment="1">
      <alignment horizontal="center"/>
    </xf>
    <xf numFmtId="0" fontId="0" fillId="19" borderId="73" xfId="0" applyFill="1" applyBorder="1" applyAlignment="1">
      <alignment horizontal="center"/>
    </xf>
    <xf numFmtId="0" fontId="10" fillId="19" borderId="35" xfId="0" applyFont="1" applyFill="1" applyBorder="1" applyAlignment="1">
      <alignment horizontal="center"/>
    </xf>
    <xf numFmtId="0" fontId="0" fillId="19" borderId="38" xfId="0" applyFill="1" applyBorder="1" applyAlignment="1">
      <alignment/>
    </xf>
    <xf numFmtId="0" fontId="0" fillId="19" borderId="36" xfId="0" applyFill="1" applyBorder="1" applyAlignment="1">
      <alignment/>
    </xf>
    <xf numFmtId="0" fontId="10" fillId="19" borderId="72" xfId="0" applyFont="1" applyFill="1" applyBorder="1" applyAlignment="1">
      <alignment horizontal="center"/>
    </xf>
    <xf numFmtId="0" fontId="10" fillId="19" borderId="68" xfId="0" applyFont="1" applyFill="1" applyBorder="1" applyAlignment="1">
      <alignment horizontal="center"/>
    </xf>
    <xf numFmtId="0" fontId="10" fillId="19" borderId="73" xfId="0" applyFont="1" applyFill="1" applyBorder="1" applyAlignment="1">
      <alignment horizontal="center"/>
    </xf>
    <xf numFmtId="0" fontId="0" fillId="19" borderId="77" xfId="0" applyFill="1" applyBorder="1" applyAlignment="1">
      <alignment horizontal="center"/>
    </xf>
    <xf numFmtId="0" fontId="0" fillId="19" borderId="20" xfId="0" applyFill="1" applyBorder="1" applyAlignment="1">
      <alignment horizontal="center"/>
    </xf>
    <xf numFmtId="0" fontId="0" fillId="19" borderId="78" xfId="0" applyFill="1" applyBorder="1" applyAlignment="1">
      <alignment horizontal="center"/>
    </xf>
    <xf numFmtId="0" fontId="4" fillId="19" borderId="23" xfId="0" applyFont="1" applyFill="1" applyBorder="1" applyAlignment="1">
      <alignment horizontal="center"/>
    </xf>
    <xf numFmtId="49" fontId="9" fillId="37" borderId="72" xfId="0" applyNumberFormat="1" applyFont="1" applyFill="1" applyBorder="1" applyAlignment="1">
      <alignment horizontal="left" vertical="center"/>
    </xf>
    <xf numFmtId="0" fontId="0" fillId="37" borderId="99" xfId="0" applyFont="1" applyFill="1" applyBorder="1" applyAlignment="1">
      <alignment vertical="center"/>
    </xf>
    <xf numFmtId="0" fontId="0" fillId="37" borderId="96" xfId="0" applyFont="1" applyFill="1" applyBorder="1" applyAlignment="1">
      <alignment vertical="center"/>
    </xf>
    <xf numFmtId="0" fontId="0" fillId="37" borderId="27" xfId="0" applyFont="1" applyFill="1" applyBorder="1" applyAlignment="1">
      <alignment vertical="center"/>
    </xf>
    <xf numFmtId="0" fontId="0" fillId="37" borderId="102" xfId="0" applyFont="1" applyFill="1" applyBorder="1" applyAlignment="1">
      <alignment vertical="center"/>
    </xf>
    <xf numFmtId="0" fontId="0" fillId="37" borderId="63" xfId="0" applyFont="1" applyFill="1" applyBorder="1" applyAlignment="1">
      <alignment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30"/>
  <sheetViews>
    <sheetView tabSelected="1" zoomScale="93" zoomScaleNormal="93" zoomScalePageLayoutView="0" workbookViewId="0" topLeftCell="A52">
      <selection activeCell="N64" sqref="N64"/>
    </sheetView>
  </sheetViews>
  <sheetFormatPr defaultColWidth="9.140625" defaultRowHeight="12.75"/>
  <cols>
    <col min="1" max="1" width="3.8515625" style="0" customWidth="1"/>
    <col min="2" max="2" width="3.57421875" style="21" customWidth="1"/>
    <col min="3" max="3" width="5.140625" style="22" customWidth="1"/>
    <col min="4" max="4" width="4.140625" style="22" customWidth="1"/>
    <col min="5" max="5" width="4.57421875" style="22" customWidth="1"/>
    <col min="6" max="6" width="3.57421875" style="21" customWidth="1"/>
    <col min="7" max="7" width="40.28125" style="21" customWidth="1"/>
    <col min="8" max="9" width="10.8515625" style="0" customWidth="1"/>
    <col min="10" max="10" width="10.00390625" style="0" hidden="1" customWidth="1"/>
    <col min="11" max="14" width="10.8515625" style="0" customWidth="1"/>
  </cols>
  <sheetData>
    <row r="1" spans="2:14" ht="18">
      <c r="B1" s="639" t="s">
        <v>466</v>
      </c>
      <c r="C1" s="639"/>
      <c r="D1" s="639"/>
      <c r="E1" s="639"/>
      <c r="F1" s="639"/>
      <c r="G1" s="639"/>
      <c r="H1" s="639"/>
      <c r="I1" s="639"/>
      <c r="J1" s="639"/>
      <c r="K1" s="639"/>
      <c r="L1" s="639"/>
      <c r="M1" s="639"/>
      <c r="N1" s="639"/>
    </row>
    <row r="2" spans="2:7" ht="15.75" thickBot="1">
      <c r="B2" s="27"/>
      <c r="C2" s="27"/>
      <c r="D2" s="27"/>
      <c r="E2" s="27"/>
      <c r="F2" s="27"/>
      <c r="G2" s="27"/>
    </row>
    <row r="3" spans="2:14" ht="12.75" customHeight="1">
      <c r="B3" s="962" t="s">
        <v>31</v>
      </c>
      <c r="C3" s="963"/>
      <c r="D3" s="963"/>
      <c r="E3" s="963"/>
      <c r="F3" s="963"/>
      <c r="G3" s="964"/>
      <c r="H3" s="640"/>
      <c r="I3" s="640"/>
      <c r="J3" s="640"/>
      <c r="K3" s="640"/>
      <c r="L3" s="640"/>
      <c r="M3" s="640"/>
      <c r="N3" s="640"/>
    </row>
    <row r="4" spans="2:14" ht="12.75" customHeight="1">
      <c r="B4" s="965"/>
      <c r="C4" s="966"/>
      <c r="D4" s="966"/>
      <c r="E4" s="966"/>
      <c r="F4" s="966"/>
      <c r="G4" s="967"/>
      <c r="H4" s="641"/>
      <c r="I4" s="641"/>
      <c r="J4" s="641"/>
      <c r="K4" s="641"/>
      <c r="L4" s="641"/>
      <c r="M4" s="641"/>
      <c r="N4" s="641"/>
    </row>
    <row r="5" spans="2:14" ht="12.75">
      <c r="B5" s="446"/>
      <c r="C5" s="447" t="s">
        <v>33</v>
      </c>
      <c r="D5" s="447" t="s">
        <v>34</v>
      </c>
      <c r="E5" s="447" t="s">
        <v>35</v>
      </c>
      <c r="F5" s="448"/>
      <c r="G5" s="449"/>
      <c r="H5" s="642" t="s">
        <v>32</v>
      </c>
      <c r="I5" s="642" t="s">
        <v>32</v>
      </c>
      <c r="J5" s="642" t="s">
        <v>481</v>
      </c>
      <c r="K5" s="642" t="s">
        <v>32</v>
      </c>
      <c r="L5" s="642" t="s">
        <v>32</v>
      </c>
      <c r="M5" s="642" t="s">
        <v>32</v>
      </c>
      <c r="N5" s="642" t="s">
        <v>481</v>
      </c>
    </row>
    <row r="6" spans="2:14" ht="13.5" thickBot="1">
      <c r="B6" s="450"/>
      <c r="C6" s="451"/>
      <c r="D6" s="452"/>
      <c r="E6" s="451" t="s">
        <v>36</v>
      </c>
      <c r="F6" s="643" t="s">
        <v>37</v>
      </c>
      <c r="G6" s="453"/>
      <c r="H6" s="644" t="s">
        <v>414</v>
      </c>
      <c r="I6" s="644" t="s">
        <v>549</v>
      </c>
      <c r="J6" s="644" t="s">
        <v>482</v>
      </c>
      <c r="K6" s="644" t="s">
        <v>493</v>
      </c>
      <c r="L6" s="644" t="s">
        <v>521</v>
      </c>
      <c r="M6" s="644" t="s">
        <v>527</v>
      </c>
      <c r="N6" s="644" t="s">
        <v>562</v>
      </c>
    </row>
    <row r="7" spans="2:14" ht="13.5" thickTop="1">
      <c r="B7" s="11">
        <v>1</v>
      </c>
      <c r="C7" s="702" t="s">
        <v>38</v>
      </c>
      <c r="D7" s="703"/>
      <c r="E7" s="704"/>
      <c r="F7" s="705" t="s">
        <v>39</v>
      </c>
      <c r="G7" s="706"/>
      <c r="H7" s="707">
        <f aca="true" t="shared" si="0" ref="H7:M7">H9+H12+H17</f>
        <v>916075</v>
      </c>
      <c r="I7" s="707">
        <f t="shared" si="0"/>
        <v>926075</v>
      </c>
      <c r="J7" s="707">
        <f t="shared" si="0"/>
        <v>217602</v>
      </c>
      <c r="K7" s="707">
        <f t="shared" si="0"/>
        <v>963955</v>
      </c>
      <c r="L7" s="707">
        <f t="shared" si="0"/>
        <v>963955</v>
      </c>
      <c r="M7" s="707">
        <f t="shared" si="0"/>
        <v>968455</v>
      </c>
      <c r="N7" s="707">
        <f>N9+N12+N17</f>
        <v>971775</v>
      </c>
    </row>
    <row r="8" spans="2:14" ht="12.75">
      <c r="B8" s="85">
        <f aca="true" t="shared" si="1" ref="B8:B15">B7+1</f>
        <v>2</v>
      </c>
      <c r="C8" s="20"/>
      <c r="D8" s="20"/>
      <c r="E8" s="89"/>
      <c r="F8" s="423"/>
      <c r="G8" s="423"/>
      <c r="H8" s="319"/>
      <c r="I8" s="319"/>
      <c r="J8" s="319"/>
      <c r="K8" s="319"/>
      <c r="L8" s="319"/>
      <c r="M8" s="319"/>
      <c r="N8" s="319"/>
    </row>
    <row r="9" spans="2:14" ht="12.75">
      <c r="B9" s="85">
        <f t="shared" si="1"/>
        <v>3</v>
      </c>
      <c r="C9" s="15" t="s">
        <v>40</v>
      </c>
      <c r="D9" s="424"/>
      <c r="E9" s="424"/>
      <c r="F9" s="273" t="s">
        <v>41</v>
      </c>
      <c r="G9" s="151"/>
      <c r="H9" s="425">
        <v>710000</v>
      </c>
      <c r="I9" s="425">
        <v>720000</v>
      </c>
      <c r="J9" s="425">
        <v>213480</v>
      </c>
      <c r="K9" s="425">
        <v>752000</v>
      </c>
      <c r="L9" s="425">
        <v>752000</v>
      </c>
      <c r="M9" s="425">
        <v>752000</v>
      </c>
      <c r="N9" s="425">
        <v>754100</v>
      </c>
    </row>
    <row r="10" spans="2:14" ht="12.75">
      <c r="B10" s="85">
        <f t="shared" si="1"/>
        <v>4</v>
      </c>
      <c r="C10" s="15"/>
      <c r="D10" s="424" t="s">
        <v>42</v>
      </c>
      <c r="E10" s="424"/>
      <c r="F10" s="426" t="s">
        <v>43</v>
      </c>
      <c r="G10" s="151"/>
      <c r="H10" s="294">
        <v>710000</v>
      </c>
      <c r="I10" s="294">
        <v>720000</v>
      </c>
      <c r="J10" s="294">
        <v>213480</v>
      </c>
      <c r="K10" s="294">
        <v>752000</v>
      </c>
      <c r="L10" s="294">
        <v>752000</v>
      </c>
      <c r="M10" s="294">
        <v>752000</v>
      </c>
      <c r="N10" s="294">
        <v>754100</v>
      </c>
    </row>
    <row r="11" spans="2:14" ht="12.75">
      <c r="B11" s="85">
        <f t="shared" si="1"/>
        <v>5</v>
      </c>
      <c r="C11" s="12"/>
      <c r="D11" s="13"/>
      <c r="E11" s="13"/>
      <c r="F11" s="427"/>
      <c r="G11" s="428"/>
      <c r="H11" s="96"/>
      <c r="I11" s="96"/>
      <c r="J11" s="96"/>
      <c r="K11" s="96"/>
      <c r="L11" s="96"/>
      <c r="M11" s="96"/>
      <c r="N11" s="96"/>
    </row>
    <row r="12" spans="2:14" ht="12.75">
      <c r="B12" s="85">
        <f t="shared" si="1"/>
        <v>6</v>
      </c>
      <c r="C12" s="15" t="s">
        <v>44</v>
      </c>
      <c r="D12" s="13"/>
      <c r="E12" s="13"/>
      <c r="F12" s="273" t="s">
        <v>45</v>
      </c>
      <c r="G12" s="428"/>
      <c r="H12" s="429">
        <v>126400</v>
      </c>
      <c r="I12" s="429">
        <v>126400</v>
      </c>
      <c r="J12" s="429">
        <v>322</v>
      </c>
      <c r="K12" s="429">
        <v>130400</v>
      </c>
      <c r="L12" s="429">
        <v>130400</v>
      </c>
      <c r="M12" s="429">
        <v>135400</v>
      </c>
      <c r="N12" s="429">
        <v>136125</v>
      </c>
    </row>
    <row r="13" spans="2:14" ht="12.75">
      <c r="B13" s="85">
        <f t="shared" si="1"/>
        <v>7</v>
      </c>
      <c r="C13" s="12"/>
      <c r="D13" s="13" t="s">
        <v>46</v>
      </c>
      <c r="E13" s="13"/>
      <c r="F13" s="426" t="s">
        <v>47</v>
      </c>
      <c r="G13" s="428"/>
      <c r="H13" s="228">
        <v>126400</v>
      </c>
      <c r="I13" s="228">
        <v>126400</v>
      </c>
      <c r="J13" s="228">
        <v>322</v>
      </c>
      <c r="K13" s="228">
        <v>130400</v>
      </c>
      <c r="L13" s="228">
        <v>130400</v>
      </c>
      <c r="M13" s="228">
        <v>135400</v>
      </c>
      <c r="N13" s="228">
        <v>136125</v>
      </c>
    </row>
    <row r="14" spans="2:14" ht="12.75">
      <c r="B14" s="85">
        <f t="shared" si="1"/>
        <v>8</v>
      </c>
      <c r="C14" s="12"/>
      <c r="D14" s="13"/>
      <c r="E14" s="13"/>
      <c r="F14" s="423" t="s">
        <v>48</v>
      </c>
      <c r="G14" s="428"/>
      <c r="H14" s="96">
        <v>59200</v>
      </c>
      <c r="I14" s="96">
        <v>59200</v>
      </c>
      <c r="J14" s="96">
        <v>5</v>
      </c>
      <c r="K14" s="431">
        <v>61200</v>
      </c>
      <c r="L14" s="431">
        <v>61200</v>
      </c>
      <c r="M14" s="431">
        <v>64200</v>
      </c>
      <c r="N14" s="431">
        <v>61847</v>
      </c>
    </row>
    <row r="15" spans="2:14" ht="12.75">
      <c r="B15" s="85">
        <f t="shared" si="1"/>
        <v>9</v>
      </c>
      <c r="C15" s="12"/>
      <c r="D15" s="13"/>
      <c r="E15" s="13"/>
      <c r="F15" s="423" t="s">
        <v>49</v>
      </c>
      <c r="G15" s="428"/>
      <c r="H15" s="96">
        <v>66700</v>
      </c>
      <c r="I15" s="96">
        <v>66700</v>
      </c>
      <c r="J15" s="96">
        <v>317</v>
      </c>
      <c r="K15" s="431">
        <v>68700</v>
      </c>
      <c r="L15" s="431">
        <v>68700</v>
      </c>
      <c r="M15" s="431">
        <v>70700</v>
      </c>
      <c r="N15" s="431">
        <v>73662</v>
      </c>
    </row>
    <row r="16" spans="2:14" ht="12.75">
      <c r="B16" s="85">
        <v>10</v>
      </c>
      <c r="C16" s="12"/>
      <c r="D16" s="13"/>
      <c r="E16" s="13"/>
      <c r="F16" s="434" t="s">
        <v>440</v>
      </c>
      <c r="G16" s="520"/>
      <c r="H16" s="430">
        <v>500</v>
      </c>
      <c r="I16" s="430">
        <v>500</v>
      </c>
      <c r="J16" s="430">
        <v>0</v>
      </c>
      <c r="K16" s="430">
        <v>500</v>
      </c>
      <c r="L16" s="430">
        <v>500</v>
      </c>
      <c r="M16" s="430">
        <v>500</v>
      </c>
      <c r="N16" s="430">
        <v>616</v>
      </c>
    </row>
    <row r="17" spans="2:14" ht="12.75">
      <c r="B17" s="85">
        <f>B16+1</f>
        <v>11</v>
      </c>
      <c r="C17" s="15" t="s">
        <v>50</v>
      </c>
      <c r="D17" s="13"/>
      <c r="E17" s="13"/>
      <c r="F17" s="273" t="s">
        <v>441</v>
      </c>
      <c r="G17" s="428"/>
      <c r="H17" s="429">
        <f aca="true" t="shared" si="2" ref="H17:M17">H19+H20+H21+H22+H23+H25</f>
        <v>79675</v>
      </c>
      <c r="I17" s="429">
        <f t="shared" si="2"/>
        <v>79675</v>
      </c>
      <c r="J17" s="429">
        <f t="shared" si="2"/>
        <v>3800</v>
      </c>
      <c r="K17" s="429">
        <f t="shared" si="2"/>
        <v>81555</v>
      </c>
      <c r="L17" s="429">
        <f t="shared" si="2"/>
        <v>81555</v>
      </c>
      <c r="M17" s="429">
        <f t="shared" si="2"/>
        <v>81055</v>
      </c>
      <c r="N17" s="429">
        <f>N19+N20+N21+N22+N23+N25</f>
        <v>81550</v>
      </c>
    </row>
    <row r="18" spans="2:14" ht="12.75">
      <c r="B18" s="85">
        <v>12</v>
      </c>
      <c r="C18" s="15"/>
      <c r="D18" s="13" t="s">
        <v>51</v>
      </c>
      <c r="E18" s="13"/>
      <c r="F18" s="273"/>
      <c r="G18" s="428"/>
      <c r="H18" s="429"/>
      <c r="I18" s="429"/>
      <c r="J18" s="429"/>
      <c r="K18" s="429"/>
      <c r="L18" s="429"/>
      <c r="M18" s="429"/>
      <c r="N18" s="429"/>
    </row>
    <row r="19" spans="2:14" ht="12.75">
      <c r="B19" s="85">
        <v>13</v>
      </c>
      <c r="C19" s="15"/>
      <c r="D19" s="13"/>
      <c r="E19" s="13"/>
      <c r="F19" s="432" t="s">
        <v>156</v>
      </c>
      <c r="G19" s="428"/>
      <c r="H19" s="431">
        <v>1570</v>
      </c>
      <c r="I19" s="431">
        <v>1570</v>
      </c>
      <c r="J19" s="431">
        <v>3</v>
      </c>
      <c r="K19" s="431">
        <v>1450</v>
      </c>
      <c r="L19" s="431">
        <v>1450</v>
      </c>
      <c r="M19" s="431">
        <v>1450</v>
      </c>
      <c r="N19" s="431">
        <v>1535</v>
      </c>
    </row>
    <row r="20" spans="2:14" ht="12.75">
      <c r="B20" s="85">
        <v>14</v>
      </c>
      <c r="C20" s="15"/>
      <c r="D20" s="13"/>
      <c r="E20" s="13"/>
      <c r="F20" s="432" t="s">
        <v>158</v>
      </c>
      <c r="G20" s="428"/>
      <c r="H20" s="431">
        <v>105</v>
      </c>
      <c r="I20" s="431">
        <v>105</v>
      </c>
      <c r="J20" s="431">
        <v>0</v>
      </c>
      <c r="K20" s="431">
        <v>105</v>
      </c>
      <c r="L20" s="431">
        <v>105</v>
      </c>
      <c r="M20" s="431">
        <v>105</v>
      </c>
      <c r="N20" s="431">
        <v>0</v>
      </c>
    </row>
    <row r="21" spans="2:14" ht="12.75">
      <c r="B21" s="85">
        <v>15</v>
      </c>
      <c r="C21" s="15"/>
      <c r="D21" s="13"/>
      <c r="E21" s="13"/>
      <c r="F21" s="432" t="s">
        <v>157</v>
      </c>
      <c r="G21" s="433"/>
      <c r="H21" s="431">
        <v>4500</v>
      </c>
      <c r="I21" s="431">
        <v>4500</v>
      </c>
      <c r="J21" s="431">
        <v>2230</v>
      </c>
      <c r="K21" s="431">
        <v>4500</v>
      </c>
      <c r="L21" s="431">
        <v>4500</v>
      </c>
      <c r="M21" s="431">
        <v>4500</v>
      </c>
      <c r="N21" s="431">
        <v>5537</v>
      </c>
    </row>
    <row r="22" spans="2:14" ht="12.75">
      <c r="B22" s="85">
        <v>16</v>
      </c>
      <c r="C22" s="89"/>
      <c r="D22" s="3"/>
      <c r="E22" s="3"/>
      <c r="F22" s="423" t="s">
        <v>52</v>
      </c>
      <c r="G22" s="423"/>
      <c r="H22" s="228">
        <v>1500</v>
      </c>
      <c r="I22" s="228">
        <v>1500</v>
      </c>
      <c r="J22" s="228">
        <v>158</v>
      </c>
      <c r="K22" s="228">
        <v>1500</v>
      </c>
      <c r="L22" s="228">
        <v>1500</v>
      </c>
      <c r="M22" s="209">
        <v>1000</v>
      </c>
      <c r="N22" s="209">
        <v>890</v>
      </c>
    </row>
    <row r="23" spans="2:14" ht="12.75">
      <c r="B23" s="85">
        <f>B22+1</f>
        <v>17</v>
      </c>
      <c r="C23" s="89"/>
      <c r="D23" s="3"/>
      <c r="E23" s="3"/>
      <c r="F23" s="423" t="s">
        <v>9</v>
      </c>
      <c r="G23" s="423"/>
      <c r="H23" s="228">
        <v>72000</v>
      </c>
      <c r="I23" s="228">
        <v>72000</v>
      </c>
      <c r="J23" s="228">
        <v>1409</v>
      </c>
      <c r="K23" s="209">
        <v>74000</v>
      </c>
      <c r="L23" s="209">
        <v>74000</v>
      </c>
      <c r="M23" s="209">
        <v>74000</v>
      </c>
      <c r="N23" s="209">
        <v>73588</v>
      </c>
    </row>
    <row r="24" spans="2:14" ht="12.75">
      <c r="B24" s="85">
        <v>18</v>
      </c>
      <c r="C24" s="89"/>
      <c r="D24" s="3"/>
      <c r="E24" s="3"/>
      <c r="F24" s="423"/>
      <c r="G24" s="423"/>
      <c r="H24" s="228"/>
      <c r="I24" s="228"/>
      <c r="J24" s="228"/>
      <c r="K24" s="228"/>
      <c r="L24" s="228"/>
      <c r="M24" s="228"/>
      <c r="N24" s="228"/>
    </row>
    <row r="25" spans="2:14" ht="12.75">
      <c r="B25" s="85">
        <v>19</v>
      </c>
      <c r="C25" s="12"/>
      <c r="D25" s="13"/>
      <c r="E25" s="13"/>
      <c r="F25" s="427"/>
      <c r="G25" s="428"/>
      <c r="H25" s="431"/>
      <c r="I25" s="431"/>
      <c r="J25" s="431"/>
      <c r="K25" s="431"/>
      <c r="L25" s="431"/>
      <c r="M25" s="431"/>
      <c r="N25" s="431"/>
    </row>
    <row r="26" spans="2:14" ht="12.75">
      <c r="B26" s="521">
        <f>B25+1</f>
        <v>20</v>
      </c>
      <c r="C26" s="708" t="s">
        <v>53</v>
      </c>
      <c r="D26" s="708"/>
      <c r="E26" s="709"/>
      <c r="F26" s="710" t="s">
        <v>54</v>
      </c>
      <c r="G26" s="711"/>
      <c r="H26" s="712">
        <f aca="true" t="shared" si="3" ref="H26:M26">H28+H40+H56+H59</f>
        <v>129163</v>
      </c>
      <c r="I26" s="712">
        <f t="shared" si="3"/>
        <v>129163</v>
      </c>
      <c r="J26" s="712">
        <f t="shared" si="3"/>
        <v>46849</v>
      </c>
      <c r="K26" s="712">
        <f t="shared" si="3"/>
        <v>136880</v>
      </c>
      <c r="L26" s="712">
        <f t="shared" si="3"/>
        <v>136880</v>
      </c>
      <c r="M26" s="712">
        <f t="shared" si="3"/>
        <v>153867</v>
      </c>
      <c r="N26" s="712">
        <f>N28+N40+N56+N59</f>
        <v>155454</v>
      </c>
    </row>
    <row r="27" spans="2:14" ht="12.75">
      <c r="B27" s="85">
        <f>B26+1</f>
        <v>21</v>
      </c>
      <c r="C27" s="14"/>
      <c r="D27" s="14"/>
      <c r="E27" s="16"/>
      <c r="F27" s="423"/>
      <c r="G27" s="151"/>
      <c r="H27" s="265"/>
      <c r="I27" s="265"/>
      <c r="J27" s="265"/>
      <c r="K27" s="265"/>
      <c r="L27" s="265"/>
      <c r="M27" s="265"/>
      <c r="N27" s="265"/>
    </row>
    <row r="28" spans="2:14" ht="12.75">
      <c r="B28" s="85">
        <f>B27+1</f>
        <v>22</v>
      </c>
      <c r="C28" s="15" t="s">
        <v>55</v>
      </c>
      <c r="D28" s="15"/>
      <c r="E28" s="156"/>
      <c r="F28" s="273" t="s">
        <v>56</v>
      </c>
      <c r="G28" s="151"/>
      <c r="H28" s="429">
        <f aca="true" t="shared" si="4" ref="H28:M28">H29+H31</f>
        <v>42991</v>
      </c>
      <c r="I28" s="429">
        <f t="shared" si="4"/>
        <v>42991</v>
      </c>
      <c r="J28" s="429">
        <f t="shared" si="4"/>
        <v>9590</v>
      </c>
      <c r="K28" s="429">
        <f t="shared" si="4"/>
        <v>41308</v>
      </c>
      <c r="L28" s="429">
        <f t="shared" si="4"/>
        <v>41308</v>
      </c>
      <c r="M28" s="429">
        <f t="shared" si="4"/>
        <v>41808</v>
      </c>
      <c r="N28" s="429">
        <f>N29+N31</f>
        <v>40819</v>
      </c>
    </row>
    <row r="29" spans="2:14" ht="12.75">
      <c r="B29" s="85">
        <v>23</v>
      </c>
      <c r="C29" s="15"/>
      <c r="D29" s="15" t="s">
        <v>330</v>
      </c>
      <c r="E29" s="156"/>
      <c r="F29" s="144" t="s">
        <v>442</v>
      </c>
      <c r="G29" s="637"/>
      <c r="H29" s="431">
        <v>0</v>
      </c>
      <c r="I29" s="431">
        <v>0</v>
      </c>
      <c r="J29" s="431">
        <v>768</v>
      </c>
      <c r="K29" s="431">
        <v>768</v>
      </c>
      <c r="L29" s="431">
        <v>768</v>
      </c>
      <c r="M29" s="431">
        <v>768</v>
      </c>
      <c r="N29" s="431">
        <v>768</v>
      </c>
    </row>
    <row r="30" spans="2:14" ht="12.75">
      <c r="B30" s="85">
        <v>24</v>
      </c>
      <c r="C30" s="15"/>
      <c r="D30" s="15"/>
      <c r="E30" s="156"/>
      <c r="F30" s="432" t="s">
        <v>443</v>
      </c>
      <c r="G30" s="151"/>
      <c r="H30" s="431">
        <v>0</v>
      </c>
      <c r="I30" s="431">
        <v>0</v>
      </c>
      <c r="J30" s="431">
        <v>768</v>
      </c>
      <c r="K30" s="431">
        <v>768</v>
      </c>
      <c r="L30" s="431">
        <v>768</v>
      </c>
      <c r="M30" s="431">
        <v>768</v>
      </c>
      <c r="N30" s="431">
        <v>768</v>
      </c>
    </row>
    <row r="31" spans="2:14" ht="12.75">
      <c r="B31" s="85">
        <v>25</v>
      </c>
      <c r="C31" s="15"/>
      <c r="D31" s="15" t="s">
        <v>57</v>
      </c>
      <c r="E31" s="156"/>
      <c r="F31" s="435" t="s">
        <v>444</v>
      </c>
      <c r="G31" s="151"/>
      <c r="H31" s="96">
        <f aca="true" t="shared" si="5" ref="H31:M31">H32+H33</f>
        <v>42991</v>
      </c>
      <c r="I31" s="96">
        <f t="shared" si="5"/>
        <v>42991</v>
      </c>
      <c r="J31" s="96">
        <f t="shared" si="5"/>
        <v>8822</v>
      </c>
      <c r="K31" s="96">
        <f t="shared" si="5"/>
        <v>40540</v>
      </c>
      <c r="L31" s="96">
        <f t="shared" si="5"/>
        <v>40540</v>
      </c>
      <c r="M31" s="96">
        <f t="shared" si="5"/>
        <v>41040</v>
      </c>
      <c r="N31" s="96">
        <f>N32+N33</f>
        <v>40051</v>
      </c>
    </row>
    <row r="32" spans="2:14" ht="12.75">
      <c r="B32" s="85">
        <v>26</v>
      </c>
      <c r="C32" s="14"/>
      <c r="D32" s="424"/>
      <c r="E32" s="12"/>
      <c r="F32" s="428" t="s">
        <v>58</v>
      </c>
      <c r="G32" s="151"/>
      <c r="H32" s="96">
        <v>7000</v>
      </c>
      <c r="I32" s="96">
        <v>7000</v>
      </c>
      <c r="J32" s="96">
        <v>1245</v>
      </c>
      <c r="K32" s="96">
        <v>7000</v>
      </c>
      <c r="L32" s="96">
        <v>7000</v>
      </c>
      <c r="M32" s="431">
        <v>7500</v>
      </c>
      <c r="N32" s="431">
        <v>7827</v>
      </c>
    </row>
    <row r="33" spans="2:14" ht="12.75">
      <c r="B33" s="85">
        <v>27</v>
      </c>
      <c r="C33" s="14"/>
      <c r="D33" s="424"/>
      <c r="E33" s="12"/>
      <c r="F33" s="428" t="s">
        <v>59</v>
      </c>
      <c r="G33" s="151"/>
      <c r="H33" s="96">
        <f aca="true" t="shared" si="6" ref="H33:M33">H34+H35+H36+H37+H38</f>
        <v>35991</v>
      </c>
      <c r="I33" s="96">
        <f t="shared" si="6"/>
        <v>35991</v>
      </c>
      <c r="J33" s="96">
        <f t="shared" si="6"/>
        <v>7577</v>
      </c>
      <c r="K33" s="96">
        <f t="shared" si="6"/>
        <v>33540</v>
      </c>
      <c r="L33" s="96">
        <f t="shared" si="6"/>
        <v>33540</v>
      </c>
      <c r="M33" s="96">
        <f t="shared" si="6"/>
        <v>33540</v>
      </c>
      <c r="N33" s="96">
        <f>N34+N35+N36+N37+N38+N39</f>
        <v>32224</v>
      </c>
    </row>
    <row r="34" spans="2:14" ht="12.75">
      <c r="B34" s="85">
        <v>28</v>
      </c>
      <c r="C34" s="14"/>
      <c r="D34" s="424"/>
      <c r="E34" s="16"/>
      <c r="F34" s="426"/>
      <c r="G34" s="151" t="s">
        <v>60</v>
      </c>
      <c r="H34" s="96">
        <v>6200</v>
      </c>
      <c r="I34" s="96">
        <v>6200</v>
      </c>
      <c r="J34" s="96">
        <v>1313</v>
      </c>
      <c r="K34" s="96">
        <v>6200</v>
      </c>
      <c r="L34" s="96">
        <v>6200</v>
      </c>
      <c r="M34" s="96">
        <v>6200</v>
      </c>
      <c r="N34" s="96">
        <v>6244</v>
      </c>
    </row>
    <row r="35" spans="2:14" ht="12.75">
      <c r="B35" s="85">
        <v>29</v>
      </c>
      <c r="C35" s="14"/>
      <c r="D35" s="424"/>
      <c r="E35" s="16"/>
      <c r="F35" s="426"/>
      <c r="G35" s="151" t="s">
        <v>257</v>
      </c>
      <c r="H35" s="96">
        <v>16000</v>
      </c>
      <c r="I35" s="96">
        <v>16000</v>
      </c>
      <c r="J35" s="96">
        <v>3378</v>
      </c>
      <c r="K35" s="96">
        <v>16000</v>
      </c>
      <c r="L35" s="96">
        <v>16000</v>
      </c>
      <c r="M35" s="96">
        <v>16000</v>
      </c>
      <c r="N35" s="96">
        <v>13109</v>
      </c>
    </row>
    <row r="36" spans="2:14" ht="12.75">
      <c r="B36" s="85">
        <v>30</v>
      </c>
      <c r="C36" s="14"/>
      <c r="D36" s="424"/>
      <c r="E36" s="16"/>
      <c r="F36" s="426"/>
      <c r="G36" s="151" t="s">
        <v>274</v>
      </c>
      <c r="H36" s="96">
        <v>10500</v>
      </c>
      <c r="I36" s="96">
        <v>10500</v>
      </c>
      <c r="J36" s="96">
        <v>2676</v>
      </c>
      <c r="K36" s="96">
        <v>10500</v>
      </c>
      <c r="L36" s="96">
        <v>10500</v>
      </c>
      <c r="M36" s="96">
        <v>10500</v>
      </c>
      <c r="N36" s="96">
        <v>11924</v>
      </c>
    </row>
    <row r="37" spans="2:14" ht="12.75">
      <c r="B37" s="85">
        <v>31</v>
      </c>
      <c r="C37" s="14"/>
      <c r="D37" s="424"/>
      <c r="E37" s="16"/>
      <c r="F37" s="428"/>
      <c r="G37" s="151" t="s">
        <v>282</v>
      </c>
      <c r="H37" s="96">
        <v>840</v>
      </c>
      <c r="I37" s="96">
        <v>840</v>
      </c>
      <c r="J37" s="96">
        <v>210</v>
      </c>
      <c r="K37" s="96">
        <v>840</v>
      </c>
      <c r="L37" s="96">
        <v>840</v>
      </c>
      <c r="M37" s="96">
        <v>840</v>
      </c>
      <c r="N37" s="96">
        <v>840</v>
      </c>
    </row>
    <row r="38" spans="2:14" ht="12.75">
      <c r="B38" s="85">
        <v>33</v>
      </c>
      <c r="C38" s="14"/>
      <c r="D38" s="14"/>
      <c r="E38" s="16"/>
      <c r="F38" s="428"/>
      <c r="G38" s="151" t="s">
        <v>425</v>
      </c>
      <c r="H38" s="265">
        <v>2451</v>
      </c>
      <c r="I38" s="265">
        <v>2451</v>
      </c>
      <c r="J38" s="265">
        <v>0</v>
      </c>
      <c r="K38" s="265">
        <v>0</v>
      </c>
      <c r="L38" s="265">
        <v>0</v>
      </c>
      <c r="M38" s="265">
        <v>0</v>
      </c>
      <c r="N38" s="265">
        <v>0</v>
      </c>
    </row>
    <row r="39" spans="2:14" ht="12.75">
      <c r="B39" s="85">
        <v>34</v>
      </c>
      <c r="C39" s="14"/>
      <c r="D39" s="14"/>
      <c r="E39" s="16"/>
      <c r="F39" s="428"/>
      <c r="G39" s="151" t="s">
        <v>565</v>
      </c>
      <c r="H39" s="265">
        <v>0</v>
      </c>
      <c r="I39" s="265">
        <v>0</v>
      </c>
      <c r="J39" s="265"/>
      <c r="K39" s="265">
        <v>0</v>
      </c>
      <c r="L39" s="265">
        <v>0</v>
      </c>
      <c r="M39" s="265">
        <v>0</v>
      </c>
      <c r="N39" s="265">
        <v>107</v>
      </c>
    </row>
    <row r="40" spans="2:14" ht="12.75">
      <c r="B40" s="85">
        <v>34</v>
      </c>
      <c r="C40" s="15" t="s">
        <v>61</v>
      </c>
      <c r="D40" s="14"/>
      <c r="E40" s="16"/>
      <c r="F40" s="273" t="s">
        <v>62</v>
      </c>
      <c r="G40" s="151"/>
      <c r="H40" s="429">
        <f>H41+H44+H42</f>
        <v>76672</v>
      </c>
      <c r="I40" s="429">
        <f>I41+I44+I42</f>
        <v>76672</v>
      </c>
      <c r="J40" s="429">
        <f>J41+J44+J42</f>
        <v>20182</v>
      </c>
      <c r="K40" s="429">
        <f>K41+K44+K42</f>
        <v>78372</v>
      </c>
      <c r="L40" s="429">
        <f>L41+L44+L42</f>
        <v>78372</v>
      </c>
      <c r="M40" s="429">
        <f>M41+M44+M42+M43</f>
        <v>90702</v>
      </c>
      <c r="N40" s="429">
        <f>N41+N44+N42+N43</f>
        <v>92528</v>
      </c>
    </row>
    <row r="41" spans="2:14" ht="12.75">
      <c r="B41" s="85">
        <f>B40+1</f>
        <v>35</v>
      </c>
      <c r="C41" s="14"/>
      <c r="D41" s="424" t="s">
        <v>63</v>
      </c>
      <c r="E41" s="12"/>
      <c r="F41" s="428" t="s">
        <v>263</v>
      </c>
      <c r="G41" s="151"/>
      <c r="H41" s="96">
        <v>14000</v>
      </c>
      <c r="I41" s="96">
        <v>14000</v>
      </c>
      <c r="J41" s="96">
        <v>4334</v>
      </c>
      <c r="K41" s="96">
        <v>14000</v>
      </c>
      <c r="L41" s="96">
        <v>14000</v>
      </c>
      <c r="M41" s="431">
        <v>12500</v>
      </c>
      <c r="N41" s="431">
        <v>14362</v>
      </c>
    </row>
    <row r="42" spans="2:14" ht="12.75">
      <c r="B42" s="85">
        <v>35</v>
      </c>
      <c r="C42" s="14"/>
      <c r="D42" s="12"/>
      <c r="E42" s="16"/>
      <c r="F42" s="433" t="s">
        <v>439</v>
      </c>
      <c r="G42" s="428"/>
      <c r="H42" s="96">
        <v>8000</v>
      </c>
      <c r="I42" s="96">
        <v>8000</v>
      </c>
      <c r="J42" s="96">
        <v>0</v>
      </c>
      <c r="K42" s="96">
        <v>8000</v>
      </c>
      <c r="L42" s="96">
        <v>8000</v>
      </c>
      <c r="M42" s="431">
        <v>10770</v>
      </c>
      <c r="N42" s="431">
        <v>10771</v>
      </c>
    </row>
    <row r="43" spans="2:14" ht="12.75">
      <c r="B43" s="85">
        <v>36</v>
      </c>
      <c r="C43" s="14"/>
      <c r="D43" s="12" t="s">
        <v>528</v>
      </c>
      <c r="E43" s="16"/>
      <c r="F43" s="433" t="s">
        <v>529</v>
      </c>
      <c r="G43" s="428"/>
      <c r="H43" s="96">
        <v>0</v>
      </c>
      <c r="I43" s="96">
        <v>0</v>
      </c>
      <c r="J43" s="96"/>
      <c r="K43" s="96">
        <v>0</v>
      </c>
      <c r="L43" s="96">
        <v>0</v>
      </c>
      <c r="M43" s="431">
        <v>4000</v>
      </c>
      <c r="N43" s="431">
        <v>4255</v>
      </c>
    </row>
    <row r="44" spans="2:14" ht="12.75">
      <c r="B44" s="85">
        <v>37</v>
      </c>
      <c r="C44" s="14"/>
      <c r="D44" s="424" t="s">
        <v>64</v>
      </c>
      <c r="E44" s="12"/>
      <c r="F44" s="428" t="s">
        <v>65</v>
      </c>
      <c r="G44" s="428"/>
      <c r="H44" s="96">
        <f aca="true" t="shared" si="7" ref="H44:M44">SUM(H45:H55)</f>
        <v>54672</v>
      </c>
      <c r="I44" s="96">
        <f t="shared" si="7"/>
        <v>54672</v>
      </c>
      <c r="J44" s="96">
        <f t="shared" si="7"/>
        <v>15848</v>
      </c>
      <c r="K44" s="96">
        <f t="shared" si="7"/>
        <v>56372</v>
      </c>
      <c r="L44" s="96">
        <f t="shared" si="7"/>
        <v>56372</v>
      </c>
      <c r="M44" s="96">
        <f t="shared" si="7"/>
        <v>63432</v>
      </c>
      <c r="N44" s="96">
        <f>SUM(N45:N55)</f>
        <v>63140</v>
      </c>
    </row>
    <row r="45" spans="2:14" ht="12.75">
      <c r="B45" s="85">
        <v>38</v>
      </c>
      <c r="C45" s="14"/>
      <c r="D45" s="14"/>
      <c r="E45" s="12"/>
      <c r="F45" s="522"/>
      <c r="G45" s="522" t="s">
        <v>160</v>
      </c>
      <c r="H45" s="96">
        <v>1000</v>
      </c>
      <c r="I45" s="96">
        <v>1000</v>
      </c>
      <c r="J45" s="96">
        <v>515</v>
      </c>
      <c r="K45" s="96">
        <v>1000</v>
      </c>
      <c r="L45" s="96">
        <v>1000</v>
      </c>
      <c r="M45" s="431">
        <v>1300</v>
      </c>
      <c r="N45" s="431">
        <v>1481</v>
      </c>
    </row>
    <row r="46" spans="2:14" ht="12.75">
      <c r="B46" s="85">
        <v>39</v>
      </c>
      <c r="C46" s="14"/>
      <c r="D46" s="14"/>
      <c r="E46" s="12"/>
      <c r="F46" s="522" t="s">
        <v>159</v>
      </c>
      <c r="G46" s="522" t="s">
        <v>161</v>
      </c>
      <c r="H46" s="228">
        <v>900</v>
      </c>
      <c r="I46" s="228">
        <v>900</v>
      </c>
      <c r="J46" s="228">
        <v>153</v>
      </c>
      <c r="K46" s="228">
        <v>900</v>
      </c>
      <c r="L46" s="228">
        <v>900</v>
      </c>
      <c r="M46" s="209">
        <v>700</v>
      </c>
      <c r="N46" s="209">
        <v>581</v>
      </c>
    </row>
    <row r="47" spans="2:14" ht="12.75">
      <c r="B47" s="85">
        <v>40</v>
      </c>
      <c r="C47" s="14"/>
      <c r="D47" s="14"/>
      <c r="E47" s="12"/>
      <c r="F47" s="522" t="s">
        <v>6</v>
      </c>
      <c r="G47" s="522" t="s">
        <v>162</v>
      </c>
      <c r="H47" s="228">
        <v>1000</v>
      </c>
      <c r="I47" s="228">
        <v>1000</v>
      </c>
      <c r="J47" s="228">
        <v>146</v>
      </c>
      <c r="K47" s="228">
        <v>1000</v>
      </c>
      <c r="L47" s="228">
        <v>1000</v>
      </c>
      <c r="M47" s="209">
        <v>700</v>
      </c>
      <c r="N47" s="209">
        <v>672</v>
      </c>
    </row>
    <row r="48" spans="2:14" ht="12.75">
      <c r="B48" s="85">
        <v>41</v>
      </c>
      <c r="C48" s="14"/>
      <c r="D48" s="14"/>
      <c r="E48" s="12"/>
      <c r="F48" s="428" t="s">
        <v>163</v>
      </c>
      <c r="G48" s="151"/>
      <c r="H48" s="265">
        <v>3700</v>
      </c>
      <c r="I48" s="265">
        <v>3700</v>
      </c>
      <c r="J48" s="265">
        <v>421</v>
      </c>
      <c r="K48" s="265">
        <v>3700</v>
      </c>
      <c r="L48" s="265">
        <v>3700</v>
      </c>
      <c r="M48" s="265">
        <v>4400</v>
      </c>
      <c r="N48" s="265">
        <v>4544</v>
      </c>
    </row>
    <row r="49" spans="2:14" ht="12.75">
      <c r="B49" s="85">
        <v>42</v>
      </c>
      <c r="C49" s="14"/>
      <c r="D49" s="14"/>
      <c r="E49" s="12"/>
      <c r="F49" s="428" t="s">
        <v>347</v>
      </c>
      <c r="G49" s="151" t="s">
        <v>348</v>
      </c>
      <c r="H49" s="265">
        <v>10000</v>
      </c>
      <c r="I49" s="265">
        <v>10000</v>
      </c>
      <c r="J49" s="265">
        <v>1917</v>
      </c>
      <c r="K49" s="265">
        <v>10000</v>
      </c>
      <c r="L49" s="265">
        <v>10000</v>
      </c>
      <c r="M49" s="265">
        <v>16250</v>
      </c>
      <c r="N49" s="265">
        <v>16588</v>
      </c>
    </row>
    <row r="50" spans="2:14" ht="12.75">
      <c r="B50" s="85">
        <v>43</v>
      </c>
      <c r="C50" s="14"/>
      <c r="D50" s="14"/>
      <c r="E50" s="12"/>
      <c r="F50" s="428"/>
      <c r="G50" s="151" t="s">
        <v>454</v>
      </c>
      <c r="H50" s="265">
        <v>33000</v>
      </c>
      <c r="I50" s="265">
        <v>33000</v>
      </c>
      <c r="J50" s="265">
        <v>9416</v>
      </c>
      <c r="K50" s="265">
        <v>33000</v>
      </c>
      <c r="L50" s="265">
        <v>33000</v>
      </c>
      <c r="M50" s="265">
        <v>32800</v>
      </c>
      <c r="N50" s="265">
        <v>31018</v>
      </c>
    </row>
    <row r="51" spans="2:14" ht="12.75">
      <c r="B51" s="85">
        <v>44</v>
      </c>
      <c r="C51" s="14"/>
      <c r="D51" s="14"/>
      <c r="E51" s="12"/>
      <c r="F51" s="428"/>
      <c r="G51" s="151" t="s">
        <v>464</v>
      </c>
      <c r="H51" s="265">
        <v>1200</v>
      </c>
      <c r="I51" s="265">
        <v>1200</v>
      </c>
      <c r="J51" s="265">
        <v>1200</v>
      </c>
      <c r="K51" s="265">
        <v>1200</v>
      </c>
      <c r="L51" s="265">
        <v>1200</v>
      </c>
      <c r="M51" s="265">
        <v>1200</v>
      </c>
      <c r="N51" s="265">
        <v>1360</v>
      </c>
    </row>
    <row r="52" spans="2:14" ht="12.75">
      <c r="B52" s="85">
        <v>45</v>
      </c>
      <c r="C52" s="14"/>
      <c r="D52" s="14"/>
      <c r="E52" s="12"/>
      <c r="F52" s="428"/>
      <c r="G52" s="151" t="s">
        <v>410</v>
      </c>
      <c r="H52" s="265">
        <v>3800</v>
      </c>
      <c r="I52" s="265">
        <v>3800</v>
      </c>
      <c r="J52" s="265">
        <v>2039</v>
      </c>
      <c r="K52" s="265">
        <v>5500</v>
      </c>
      <c r="L52" s="265">
        <v>5500</v>
      </c>
      <c r="M52" s="265">
        <v>5500</v>
      </c>
      <c r="N52" s="265">
        <v>6137</v>
      </c>
    </row>
    <row r="53" spans="2:14" ht="12.75">
      <c r="B53" s="85"/>
      <c r="C53" s="14"/>
      <c r="D53" s="14"/>
      <c r="E53" s="12"/>
      <c r="F53" s="428"/>
      <c r="G53" s="151" t="s">
        <v>566</v>
      </c>
      <c r="H53" s="265">
        <v>0</v>
      </c>
      <c r="I53" s="265">
        <v>0</v>
      </c>
      <c r="J53" s="265"/>
      <c r="K53" s="265">
        <v>0</v>
      </c>
      <c r="L53" s="265">
        <v>0</v>
      </c>
      <c r="M53" s="265">
        <v>0</v>
      </c>
      <c r="N53" s="265">
        <v>177</v>
      </c>
    </row>
    <row r="54" spans="2:14" ht="12.75">
      <c r="B54" s="85">
        <v>46</v>
      </c>
      <c r="C54" s="14"/>
      <c r="D54" s="14"/>
      <c r="E54" s="12"/>
      <c r="F54" s="428"/>
      <c r="G54" s="151" t="s">
        <v>541</v>
      </c>
      <c r="H54" s="265">
        <v>0</v>
      </c>
      <c r="I54" s="265">
        <v>0</v>
      </c>
      <c r="J54" s="265"/>
      <c r="K54" s="265">
        <v>0</v>
      </c>
      <c r="L54" s="265">
        <v>0</v>
      </c>
      <c r="M54" s="265">
        <v>500</v>
      </c>
      <c r="N54" s="265">
        <v>500</v>
      </c>
    </row>
    <row r="55" spans="2:14" ht="12.75">
      <c r="B55" s="85">
        <v>47</v>
      </c>
      <c r="C55" s="14"/>
      <c r="D55" s="14" t="s">
        <v>331</v>
      </c>
      <c r="E55" s="12"/>
      <c r="F55" s="428"/>
      <c r="G55" s="151" t="s">
        <v>332</v>
      </c>
      <c r="H55" s="265">
        <v>72</v>
      </c>
      <c r="I55" s="265">
        <v>72</v>
      </c>
      <c r="J55" s="265">
        <v>41</v>
      </c>
      <c r="K55" s="265">
        <v>72</v>
      </c>
      <c r="L55" s="265">
        <v>72</v>
      </c>
      <c r="M55" s="294">
        <v>82</v>
      </c>
      <c r="N55" s="294">
        <v>82</v>
      </c>
    </row>
    <row r="56" spans="2:14" ht="12.75">
      <c r="B56" s="85">
        <v>48</v>
      </c>
      <c r="C56" s="15" t="s">
        <v>66</v>
      </c>
      <c r="D56" s="14"/>
      <c r="E56" s="16"/>
      <c r="F56" s="273" t="s">
        <v>67</v>
      </c>
      <c r="G56" s="151"/>
      <c r="H56" s="429">
        <f>SUM(H57:H57)</f>
        <v>1100</v>
      </c>
      <c r="I56" s="429">
        <f>SUM(I57:I57)</f>
        <v>1100</v>
      </c>
      <c r="J56" s="429">
        <v>160</v>
      </c>
      <c r="K56" s="429">
        <f>SUM(K57:K57)</f>
        <v>1100</v>
      </c>
      <c r="L56" s="429">
        <f>SUM(L57:L57)</f>
        <v>1100</v>
      </c>
      <c r="M56" s="429">
        <f>SUM(M57:M57)</f>
        <v>900</v>
      </c>
      <c r="N56" s="429">
        <f>SUM(N57:N57)</f>
        <v>814</v>
      </c>
    </row>
    <row r="57" spans="2:14" ht="12.75">
      <c r="B57" s="85">
        <v>49</v>
      </c>
      <c r="C57" s="15"/>
      <c r="D57" s="12" t="s">
        <v>68</v>
      </c>
      <c r="E57" s="16"/>
      <c r="F57" s="433" t="s">
        <v>69</v>
      </c>
      <c r="G57" s="151"/>
      <c r="H57" s="96">
        <v>1100</v>
      </c>
      <c r="I57" s="96">
        <v>1100</v>
      </c>
      <c r="J57" s="96">
        <v>160</v>
      </c>
      <c r="K57" s="96">
        <v>1100</v>
      </c>
      <c r="L57" s="96">
        <v>1100</v>
      </c>
      <c r="M57" s="96">
        <v>900</v>
      </c>
      <c r="N57" s="96">
        <v>814</v>
      </c>
    </row>
    <row r="58" spans="2:14" ht="12.75">
      <c r="B58" s="85">
        <v>50</v>
      </c>
      <c r="C58" s="15"/>
      <c r="D58" s="12"/>
      <c r="E58" s="16"/>
      <c r="F58" s="427"/>
      <c r="G58" s="151"/>
      <c r="H58" s="265"/>
      <c r="I58" s="265"/>
      <c r="J58" s="265"/>
      <c r="K58" s="265"/>
      <c r="L58" s="265"/>
      <c r="M58" s="265"/>
      <c r="N58" s="265"/>
    </row>
    <row r="59" spans="2:14" ht="12.75">
      <c r="B59" s="85">
        <v>51</v>
      </c>
      <c r="C59" s="15" t="s">
        <v>70</v>
      </c>
      <c r="D59" s="14"/>
      <c r="E59" s="16"/>
      <c r="F59" s="273" t="s">
        <v>71</v>
      </c>
      <c r="G59" s="151"/>
      <c r="H59" s="429">
        <v>8400</v>
      </c>
      <c r="I59" s="429">
        <v>8400</v>
      </c>
      <c r="J59" s="429">
        <v>16917</v>
      </c>
      <c r="K59" s="429">
        <v>16100</v>
      </c>
      <c r="L59" s="429">
        <v>16100</v>
      </c>
      <c r="M59" s="429">
        <f>M60+M61+M62+M63</f>
        <v>20457</v>
      </c>
      <c r="N59" s="429">
        <f>N60+N61+N62+N63</f>
        <v>21293</v>
      </c>
    </row>
    <row r="60" spans="2:14" ht="12.75">
      <c r="B60" s="85">
        <v>52</v>
      </c>
      <c r="C60" s="15"/>
      <c r="D60" s="14" t="s">
        <v>72</v>
      </c>
      <c r="E60" s="16"/>
      <c r="F60" s="432" t="s">
        <v>445</v>
      </c>
      <c r="G60" s="426"/>
      <c r="H60" s="431">
        <v>100</v>
      </c>
      <c r="I60" s="431">
        <v>100</v>
      </c>
      <c r="J60" s="431">
        <v>5</v>
      </c>
      <c r="K60" s="431">
        <v>100</v>
      </c>
      <c r="L60" s="431">
        <v>100</v>
      </c>
      <c r="M60" s="431">
        <v>25</v>
      </c>
      <c r="N60" s="431">
        <v>29</v>
      </c>
    </row>
    <row r="61" spans="2:14" ht="12.75">
      <c r="B61" s="85">
        <v>53</v>
      </c>
      <c r="C61" s="15"/>
      <c r="D61" s="16"/>
      <c r="E61" s="12"/>
      <c r="F61" s="428" t="s">
        <v>446</v>
      </c>
      <c r="G61" s="151"/>
      <c r="H61" s="96">
        <v>4000</v>
      </c>
      <c r="I61" s="96">
        <v>4000</v>
      </c>
      <c r="J61" s="96">
        <v>11194</v>
      </c>
      <c r="K61" s="431">
        <v>11200</v>
      </c>
      <c r="L61" s="431">
        <v>11200</v>
      </c>
      <c r="M61" s="431">
        <v>12000</v>
      </c>
      <c r="N61" s="431">
        <v>11554</v>
      </c>
    </row>
    <row r="62" spans="2:14" ht="12.75">
      <c r="B62" s="85">
        <v>54</v>
      </c>
      <c r="C62" s="15"/>
      <c r="D62" s="16"/>
      <c r="E62" s="12"/>
      <c r="F62" s="428" t="s">
        <v>71</v>
      </c>
      <c r="G62" s="151"/>
      <c r="H62" s="431">
        <v>2500</v>
      </c>
      <c r="I62" s="431">
        <v>2500</v>
      </c>
      <c r="J62" s="431">
        <v>2387</v>
      </c>
      <c r="K62" s="431">
        <v>3000</v>
      </c>
      <c r="L62" s="431">
        <v>3000</v>
      </c>
      <c r="M62" s="431">
        <v>5100</v>
      </c>
      <c r="N62" s="431">
        <v>5281</v>
      </c>
    </row>
    <row r="63" spans="2:14" ht="12.75">
      <c r="B63" s="85">
        <v>55</v>
      </c>
      <c r="C63" s="15"/>
      <c r="D63" s="16"/>
      <c r="E63" s="12"/>
      <c r="F63" s="428" t="s">
        <v>567</v>
      </c>
      <c r="G63" s="151"/>
      <c r="H63" s="431">
        <v>1800</v>
      </c>
      <c r="I63" s="431">
        <v>1800</v>
      </c>
      <c r="J63" s="431">
        <v>3331</v>
      </c>
      <c r="K63" s="431">
        <v>1800</v>
      </c>
      <c r="L63" s="431">
        <v>1800</v>
      </c>
      <c r="M63" s="431">
        <v>3332</v>
      </c>
      <c r="N63" s="431">
        <v>4429</v>
      </c>
    </row>
    <row r="64" spans="2:14" ht="12.75">
      <c r="B64" s="85">
        <v>56</v>
      </c>
      <c r="C64" s="708" t="s">
        <v>86</v>
      </c>
      <c r="D64" s="708"/>
      <c r="E64" s="709"/>
      <c r="F64" s="710" t="s">
        <v>87</v>
      </c>
      <c r="G64" s="711"/>
      <c r="H64" s="712">
        <f aca="true" t="shared" si="8" ref="H64:M64">H65+H88</f>
        <v>455765</v>
      </c>
      <c r="I64" s="712">
        <f t="shared" si="8"/>
        <v>455765</v>
      </c>
      <c r="J64" s="712">
        <f t="shared" si="8"/>
        <v>152034</v>
      </c>
      <c r="K64" s="712">
        <f t="shared" si="8"/>
        <v>486798</v>
      </c>
      <c r="L64" s="712">
        <f t="shared" si="8"/>
        <v>486798</v>
      </c>
      <c r="M64" s="712">
        <f t="shared" si="8"/>
        <v>607030</v>
      </c>
      <c r="N64" s="712">
        <f>N65+N88</f>
        <v>607030</v>
      </c>
    </row>
    <row r="65" spans="2:14" ht="12.75">
      <c r="B65" s="85">
        <v>57</v>
      </c>
      <c r="C65" s="15" t="s">
        <v>88</v>
      </c>
      <c r="D65" s="150"/>
      <c r="E65" s="12"/>
      <c r="F65" s="436" t="s">
        <v>90</v>
      </c>
      <c r="G65" s="151"/>
      <c r="H65" s="425">
        <f aca="true" t="shared" si="9" ref="H65:N65">H66</f>
        <v>455765</v>
      </c>
      <c r="I65" s="425">
        <f t="shared" si="9"/>
        <v>455765</v>
      </c>
      <c r="J65" s="425">
        <f t="shared" si="9"/>
        <v>141634</v>
      </c>
      <c r="K65" s="425">
        <f t="shared" si="9"/>
        <v>470298</v>
      </c>
      <c r="L65" s="425">
        <f t="shared" si="9"/>
        <v>470298</v>
      </c>
      <c r="M65" s="425">
        <f t="shared" si="9"/>
        <v>584002</v>
      </c>
      <c r="N65" s="425">
        <f t="shared" si="9"/>
        <v>584002</v>
      </c>
    </row>
    <row r="66" spans="2:14" ht="12.75">
      <c r="B66" s="85">
        <v>58</v>
      </c>
      <c r="C66" s="15"/>
      <c r="D66" s="12"/>
      <c r="E66" s="12"/>
      <c r="F66" s="426" t="s">
        <v>91</v>
      </c>
      <c r="G66" s="151"/>
      <c r="H66" s="294">
        <f>SUM(H67:H81)</f>
        <v>455765</v>
      </c>
      <c r="I66" s="294">
        <f>SUM(I67:I81)</f>
        <v>455765</v>
      </c>
      <c r="J66" s="294">
        <f>SUM(J67:J82)</f>
        <v>141634</v>
      </c>
      <c r="K66" s="294">
        <f>SUM(K67:K83)</f>
        <v>470298</v>
      </c>
      <c r="L66" s="294">
        <f>SUM(L67:L83)</f>
        <v>470298</v>
      </c>
      <c r="M66" s="294">
        <f>SUM(M67:M87)</f>
        <v>584002</v>
      </c>
      <c r="N66" s="294">
        <f>SUM(N67:N87)</f>
        <v>584002</v>
      </c>
    </row>
    <row r="67" spans="2:14" ht="12.75">
      <c r="B67" s="85">
        <v>59</v>
      </c>
      <c r="C67" s="15"/>
      <c r="D67" s="12"/>
      <c r="E67" s="12"/>
      <c r="F67" s="423" t="s">
        <v>324</v>
      </c>
      <c r="G67" s="423"/>
      <c r="H67" s="228">
        <v>378721</v>
      </c>
      <c r="I67" s="228">
        <v>378721</v>
      </c>
      <c r="J67" s="228">
        <v>98593</v>
      </c>
      <c r="K67" s="209">
        <v>394373</v>
      </c>
      <c r="L67" s="209">
        <v>394373</v>
      </c>
      <c r="M67" s="209">
        <v>441177</v>
      </c>
      <c r="N67" s="209">
        <v>441177</v>
      </c>
    </row>
    <row r="68" spans="2:14" ht="12.75">
      <c r="B68" s="85">
        <v>60</v>
      </c>
      <c r="C68" s="15"/>
      <c r="D68" s="12"/>
      <c r="E68" s="12"/>
      <c r="F68" s="428" t="s">
        <v>390</v>
      </c>
      <c r="G68" s="151"/>
      <c r="H68" s="228">
        <v>101</v>
      </c>
      <c r="I68" s="228">
        <v>101</v>
      </c>
      <c r="J68" s="228">
        <v>0</v>
      </c>
      <c r="K68" s="209">
        <v>102</v>
      </c>
      <c r="L68" s="209">
        <v>102</v>
      </c>
      <c r="M68" s="209">
        <v>102</v>
      </c>
      <c r="N68" s="209">
        <v>102</v>
      </c>
    </row>
    <row r="69" spans="2:14" ht="12.75">
      <c r="B69" s="85">
        <v>61</v>
      </c>
      <c r="C69" s="15"/>
      <c r="D69" s="15"/>
      <c r="E69" s="156"/>
      <c r="F69" s="428" t="s">
        <v>325</v>
      </c>
      <c r="G69" s="151"/>
      <c r="H69" s="228">
        <v>3243</v>
      </c>
      <c r="I69" s="228">
        <v>3243</v>
      </c>
      <c r="J69" s="228">
        <v>3242</v>
      </c>
      <c r="K69" s="209">
        <v>3242</v>
      </c>
      <c r="L69" s="209">
        <v>3242</v>
      </c>
      <c r="M69" s="209">
        <v>3680</v>
      </c>
      <c r="N69" s="209">
        <v>3680</v>
      </c>
    </row>
    <row r="70" spans="2:14" ht="12.75">
      <c r="B70" s="85">
        <v>62</v>
      </c>
      <c r="C70" s="15"/>
      <c r="D70" s="15"/>
      <c r="E70" s="156"/>
      <c r="F70" s="428" t="s">
        <v>346</v>
      </c>
      <c r="G70" s="151"/>
      <c r="H70" s="228">
        <v>2606</v>
      </c>
      <c r="I70" s="228">
        <v>2606</v>
      </c>
      <c r="J70" s="228">
        <v>0</v>
      </c>
      <c r="K70" s="209">
        <v>2633</v>
      </c>
      <c r="L70" s="209">
        <v>2633</v>
      </c>
      <c r="M70" s="209">
        <v>3098</v>
      </c>
      <c r="N70" s="209">
        <v>3098</v>
      </c>
    </row>
    <row r="71" spans="2:14" ht="12.75">
      <c r="B71" s="85">
        <v>63</v>
      </c>
      <c r="C71" s="15"/>
      <c r="D71" s="15"/>
      <c r="E71" s="156"/>
      <c r="F71" s="428" t="s">
        <v>164</v>
      </c>
      <c r="G71" s="151"/>
      <c r="H71" s="228">
        <v>206</v>
      </c>
      <c r="I71" s="228">
        <v>206</v>
      </c>
      <c r="J71" s="228">
        <v>0</v>
      </c>
      <c r="K71" s="209">
        <v>221</v>
      </c>
      <c r="L71" s="209">
        <v>221</v>
      </c>
      <c r="M71" s="209">
        <v>221</v>
      </c>
      <c r="N71" s="209">
        <v>221</v>
      </c>
    </row>
    <row r="72" spans="2:14" ht="12.75">
      <c r="B72" s="85">
        <v>64</v>
      </c>
      <c r="C72" s="15"/>
      <c r="D72" s="15"/>
      <c r="E72" s="156"/>
      <c r="F72" s="428" t="s">
        <v>7</v>
      </c>
      <c r="G72" s="151"/>
      <c r="H72" s="228">
        <v>775</v>
      </c>
      <c r="I72" s="228">
        <v>775</v>
      </c>
      <c r="J72" s="228">
        <v>783</v>
      </c>
      <c r="K72" s="209">
        <v>782</v>
      </c>
      <c r="L72" s="209">
        <v>782</v>
      </c>
      <c r="M72" s="209">
        <v>782</v>
      </c>
      <c r="N72" s="209">
        <v>782</v>
      </c>
    </row>
    <row r="73" spans="2:14" ht="12.75">
      <c r="B73" s="85">
        <v>65</v>
      </c>
      <c r="C73" s="15"/>
      <c r="D73" s="15"/>
      <c r="E73" s="156"/>
      <c r="F73" s="428" t="s">
        <v>326</v>
      </c>
      <c r="G73" s="151"/>
      <c r="H73" s="228">
        <v>5000</v>
      </c>
      <c r="I73" s="228">
        <v>5000</v>
      </c>
      <c r="J73" s="228">
        <v>9038</v>
      </c>
      <c r="K73" s="209">
        <v>9038</v>
      </c>
      <c r="L73" s="209">
        <v>9038</v>
      </c>
      <c r="M73" s="209">
        <v>14688</v>
      </c>
      <c r="N73" s="209">
        <v>14688</v>
      </c>
    </row>
    <row r="74" spans="2:14" ht="12.75">
      <c r="B74" s="85">
        <v>66</v>
      </c>
      <c r="C74" s="15"/>
      <c r="D74" s="15"/>
      <c r="E74" s="156"/>
      <c r="F74" s="428" t="s">
        <v>327</v>
      </c>
      <c r="G74" s="151"/>
      <c r="H74" s="228">
        <v>700</v>
      </c>
      <c r="I74" s="228">
        <v>700</v>
      </c>
      <c r="J74" s="228">
        <v>386</v>
      </c>
      <c r="K74" s="209">
        <v>700</v>
      </c>
      <c r="L74" s="209">
        <v>700</v>
      </c>
      <c r="M74" s="209">
        <v>1798</v>
      </c>
      <c r="N74" s="209">
        <v>1798</v>
      </c>
    </row>
    <row r="75" spans="2:14" ht="12.75">
      <c r="B75" s="85">
        <v>67</v>
      </c>
      <c r="C75" s="15"/>
      <c r="D75" s="15"/>
      <c r="E75" s="156"/>
      <c r="F75" s="157" t="s">
        <v>409</v>
      </c>
      <c r="G75" s="151"/>
      <c r="H75" s="228">
        <v>55440</v>
      </c>
      <c r="I75" s="228">
        <v>55440</v>
      </c>
      <c r="J75" s="228">
        <v>18480</v>
      </c>
      <c r="K75" s="209">
        <v>36960</v>
      </c>
      <c r="L75" s="209">
        <v>36960</v>
      </c>
      <c r="M75" s="209">
        <v>55440</v>
      </c>
      <c r="N75" s="209">
        <v>55440</v>
      </c>
    </row>
    <row r="76" spans="2:14" ht="12.75">
      <c r="B76" s="85">
        <v>68</v>
      </c>
      <c r="C76" s="15"/>
      <c r="D76" s="15"/>
      <c r="E76" s="156"/>
      <c r="F76" s="157" t="s">
        <v>340</v>
      </c>
      <c r="G76" s="151"/>
      <c r="H76" s="228">
        <v>3520</v>
      </c>
      <c r="I76" s="228">
        <v>3520</v>
      </c>
      <c r="J76" s="228">
        <v>931</v>
      </c>
      <c r="K76" s="209">
        <v>3104</v>
      </c>
      <c r="L76" s="209">
        <v>3104</v>
      </c>
      <c r="M76" s="209">
        <v>3232</v>
      </c>
      <c r="N76" s="209">
        <v>3232</v>
      </c>
    </row>
    <row r="77" spans="2:14" ht="12.75">
      <c r="B77" s="85">
        <v>69</v>
      </c>
      <c r="C77" s="15"/>
      <c r="D77" s="15"/>
      <c r="E77" s="156"/>
      <c r="F77" s="157" t="s">
        <v>328</v>
      </c>
      <c r="G77" s="151"/>
      <c r="H77" s="228">
        <v>2000</v>
      </c>
      <c r="I77" s="228">
        <v>2000</v>
      </c>
      <c r="J77" s="228">
        <v>1432</v>
      </c>
      <c r="K77" s="209">
        <v>2864</v>
      </c>
      <c r="L77" s="209">
        <v>2864</v>
      </c>
      <c r="M77" s="209">
        <v>2773</v>
      </c>
      <c r="N77" s="209">
        <v>2773</v>
      </c>
    </row>
    <row r="78" spans="2:14" ht="12.75">
      <c r="B78" s="85">
        <v>70</v>
      </c>
      <c r="C78" s="15"/>
      <c r="D78" s="15"/>
      <c r="E78" s="156"/>
      <c r="F78" s="157" t="s">
        <v>400</v>
      </c>
      <c r="G78" s="151"/>
      <c r="H78" s="228">
        <v>1000</v>
      </c>
      <c r="I78" s="228">
        <v>1000</v>
      </c>
      <c r="J78" s="228">
        <v>2122</v>
      </c>
      <c r="K78" s="209">
        <v>3000</v>
      </c>
      <c r="L78" s="209">
        <v>3000</v>
      </c>
      <c r="M78" s="209">
        <v>3370</v>
      </c>
      <c r="N78" s="209">
        <v>3370</v>
      </c>
    </row>
    <row r="79" spans="2:14" ht="12.75">
      <c r="B79" s="85">
        <v>71</v>
      </c>
      <c r="C79" s="15"/>
      <c r="D79" s="15"/>
      <c r="E79" s="156"/>
      <c r="F79" s="157" t="s">
        <v>418</v>
      </c>
      <c r="G79" s="151"/>
      <c r="H79" s="228">
        <v>1793</v>
      </c>
      <c r="I79" s="228">
        <v>1793</v>
      </c>
      <c r="J79" s="228">
        <v>548</v>
      </c>
      <c r="K79" s="209">
        <v>1200</v>
      </c>
      <c r="L79" s="209">
        <v>1200</v>
      </c>
      <c r="M79" s="209">
        <v>846</v>
      </c>
      <c r="N79" s="209">
        <v>846</v>
      </c>
    </row>
    <row r="80" spans="2:14" ht="12.75">
      <c r="B80" s="85">
        <v>72</v>
      </c>
      <c r="C80" s="15"/>
      <c r="D80" s="15"/>
      <c r="E80" s="156"/>
      <c r="F80" s="157" t="s">
        <v>419</v>
      </c>
      <c r="G80" s="151"/>
      <c r="H80" s="228">
        <v>60</v>
      </c>
      <c r="I80" s="228">
        <v>60</v>
      </c>
      <c r="J80" s="228">
        <v>79</v>
      </c>
      <c r="K80" s="209">
        <v>79</v>
      </c>
      <c r="L80" s="209">
        <v>79</v>
      </c>
      <c r="M80" s="209">
        <v>79</v>
      </c>
      <c r="N80" s="209">
        <v>79</v>
      </c>
    </row>
    <row r="81" spans="2:14" ht="12.75">
      <c r="B81" s="85">
        <v>73</v>
      </c>
      <c r="C81" s="15"/>
      <c r="D81" s="15"/>
      <c r="E81" s="156"/>
      <c r="F81" s="157" t="s">
        <v>420</v>
      </c>
      <c r="G81" s="151"/>
      <c r="H81" s="228">
        <v>600</v>
      </c>
      <c r="I81" s="228">
        <v>600</v>
      </c>
      <c r="J81" s="228">
        <v>0</v>
      </c>
      <c r="K81" s="209">
        <v>0</v>
      </c>
      <c r="L81" s="209">
        <v>0</v>
      </c>
      <c r="M81" s="209">
        <v>105</v>
      </c>
      <c r="N81" s="209">
        <v>105</v>
      </c>
    </row>
    <row r="82" spans="2:14" ht="12.75">
      <c r="B82" s="85">
        <v>74</v>
      </c>
      <c r="C82" s="15"/>
      <c r="D82" s="15"/>
      <c r="E82" s="156"/>
      <c r="F82" s="157" t="s">
        <v>484</v>
      </c>
      <c r="G82" s="151"/>
      <c r="H82" s="228">
        <v>0</v>
      </c>
      <c r="I82" s="228">
        <v>0</v>
      </c>
      <c r="J82" s="228">
        <v>6000</v>
      </c>
      <c r="K82" s="209">
        <v>9000</v>
      </c>
      <c r="L82" s="209">
        <v>9000</v>
      </c>
      <c r="M82" s="209">
        <v>9150</v>
      </c>
      <c r="N82" s="209">
        <v>9150</v>
      </c>
    </row>
    <row r="83" spans="2:14" ht="12.75">
      <c r="B83" s="85">
        <v>75</v>
      </c>
      <c r="C83" s="15"/>
      <c r="D83" s="15"/>
      <c r="E83" s="156"/>
      <c r="F83" s="157" t="s">
        <v>498</v>
      </c>
      <c r="G83" s="151"/>
      <c r="H83" s="228">
        <v>0</v>
      </c>
      <c r="I83" s="228">
        <v>0</v>
      </c>
      <c r="J83" s="228">
        <v>0</v>
      </c>
      <c r="K83" s="209">
        <v>3000</v>
      </c>
      <c r="L83" s="209">
        <v>3000</v>
      </c>
      <c r="M83" s="209">
        <v>3000</v>
      </c>
      <c r="N83" s="209">
        <v>3000</v>
      </c>
    </row>
    <row r="84" spans="2:14" ht="12.75">
      <c r="B84" s="85">
        <v>76</v>
      </c>
      <c r="C84" s="15"/>
      <c r="D84" s="15"/>
      <c r="E84" s="156"/>
      <c r="F84" s="157" t="s">
        <v>533</v>
      </c>
      <c r="G84" s="151"/>
      <c r="H84" s="228">
        <v>0</v>
      </c>
      <c r="I84" s="228">
        <v>0</v>
      </c>
      <c r="J84" s="228"/>
      <c r="K84" s="209">
        <v>0</v>
      </c>
      <c r="L84" s="209">
        <v>0</v>
      </c>
      <c r="M84" s="209">
        <v>374</v>
      </c>
      <c r="N84" s="209">
        <v>374</v>
      </c>
    </row>
    <row r="85" spans="2:14" ht="12.75">
      <c r="B85" s="85">
        <v>77</v>
      </c>
      <c r="C85" s="15"/>
      <c r="D85" s="15"/>
      <c r="E85" s="156"/>
      <c r="F85" s="157" t="s">
        <v>543</v>
      </c>
      <c r="G85" s="151"/>
      <c r="H85" s="228">
        <v>0</v>
      </c>
      <c r="I85" s="228">
        <v>0</v>
      </c>
      <c r="J85" s="228"/>
      <c r="K85" s="209">
        <v>0</v>
      </c>
      <c r="L85" s="209">
        <v>0</v>
      </c>
      <c r="M85" s="209">
        <v>22982</v>
      </c>
      <c r="N85" s="209">
        <v>22982</v>
      </c>
    </row>
    <row r="86" spans="2:14" ht="12.75">
      <c r="B86" s="85">
        <v>78</v>
      </c>
      <c r="C86" s="15"/>
      <c r="D86" s="15"/>
      <c r="E86" s="156"/>
      <c r="F86" s="157" t="s">
        <v>558</v>
      </c>
      <c r="G86" s="151"/>
      <c r="H86" s="228">
        <v>0</v>
      </c>
      <c r="I86" s="228">
        <v>0</v>
      </c>
      <c r="J86" s="228"/>
      <c r="K86" s="209">
        <v>0</v>
      </c>
      <c r="L86" s="209">
        <v>0</v>
      </c>
      <c r="M86" s="209">
        <v>3679</v>
      </c>
      <c r="N86" s="209">
        <v>3679</v>
      </c>
    </row>
    <row r="87" spans="2:14" ht="12.75">
      <c r="B87" s="85">
        <v>79</v>
      </c>
      <c r="C87" s="15"/>
      <c r="D87" s="15"/>
      <c r="E87" s="156"/>
      <c r="F87" s="157" t="s">
        <v>560</v>
      </c>
      <c r="G87" s="151"/>
      <c r="H87" s="228">
        <v>0</v>
      </c>
      <c r="I87" s="228">
        <v>0</v>
      </c>
      <c r="J87" s="228"/>
      <c r="K87" s="209">
        <v>0</v>
      </c>
      <c r="L87" s="209">
        <v>0</v>
      </c>
      <c r="M87" s="209">
        <v>13426</v>
      </c>
      <c r="N87" s="209">
        <v>13426</v>
      </c>
    </row>
    <row r="88" spans="2:14" ht="12.75">
      <c r="B88" s="85">
        <v>80</v>
      </c>
      <c r="C88" s="15" t="s">
        <v>253</v>
      </c>
      <c r="D88" s="15"/>
      <c r="E88" s="156"/>
      <c r="F88" s="158" t="s">
        <v>87</v>
      </c>
      <c r="G88" s="159"/>
      <c r="H88" s="444">
        <v>0</v>
      </c>
      <c r="I88" s="444">
        <v>0</v>
      </c>
      <c r="J88" s="444">
        <v>10400</v>
      </c>
      <c r="K88" s="444">
        <v>16500</v>
      </c>
      <c r="L88" s="444">
        <v>16500</v>
      </c>
      <c r="M88" s="444">
        <f>M89+M90</f>
        <v>23028</v>
      </c>
      <c r="N88" s="444">
        <f>N89+N90</f>
        <v>23028</v>
      </c>
    </row>
    <row r="89" spans="2:14" ht="12.75">
      <c r="B89" s="85">
        <v>81</v>
      </c>
      <c r="C89" s="15"/>
      <c r="D89" s="15"/>
      <c r="E89" s="156"/>
      <c r="F89" s="157" t="s">
        <v>87</v>
      </c>
      <c r="G89" s="151"/>
      <c r="H89" s="228">
        <v>0</v>
      </c>
      <c r="I89" s="228">
        <v>0</v>
      </c>
      <c r="J89" s="228">
        <v>10400</v>
      </c>
      <c r="K89" s="228">
        <v>16500</v>
      </c>
      <c r="L89" s="228">
        <v>16500</v>
      </c>
      <c r="M89" s="228">
        <v>16500</v>
      </c>
      <c r="N89" s="228">
        <v>16500</v>
      </c>
    </row>
    <row r="90" spans="2:14" ht="12.75">
      <c r="B90" s="85">
        <v>82</v>
      </c>
      <c r="C90" s="15"/>
      <c r="D90" s="15"/>
      <c r="E90" s="156"/>
      <c r="F90" s="157" t="s">
        <v>542</v>
      </c>
      <c r="G90" s="151"/>
      <c r="H90" s="228">
        <v>0</v>
      </c>
      <c r="I90" s="228">
        <v>0</v>
      </c>
      <c r="J90" s="228"/>
      <c r="K90" s="228">
        <v>0</v>
      </c>
      <c r="L90" s="228">
        <v>0</v>
      </c>
      <c r="M90" s="209">
        <v>6528</v>
      </c>
      <c r="N90" s="209">
        <v>6528</v>
      </c>
    </row>
    <row r="91" spans="2:14" ht="15">
      <c r="B91" s="85">
        <v>83</v>
      </c>
      <c r="C91" s="762"/>
      <c r="D91" s="762"/>
      <c r="E91" s="763"/>
      <c r="F91" s="764" t="s">
        <v>92</v>
      </c>
      <c r="G91" s="765"/>
      <c r="H91" s="766">
        <f aca="true" t="shared" si="10" ref="H91:M91">H64+H26+H7</f>
        <v>1501003</v>
      </c>
      <c r="I91" s="766">
        <f t="shared" si="10"/>
        <v>1511003</v>
      </c>
      <c r="J91" s="766">
        <f t="shared" si="10"/>
        <v>416485</v>
      </c>
      <c r="K91" s="766">
        <f t="shared" si="10"/>
        <v>1587633</v>
      </c>
      <c r="L91" s="766">
        <f t="shared" si="10"/>
        <v>1587633</v>
      </c>
      <c r="M91" s="766">
        <f t="shared" si="10"/>
        <v>1729352</v>
      </c>
      <c r="N91" s="766">
        <f>N64+N26+N7</f>
        <v>1734259</v>
      </c>
    </row>
    <row r="93" ht="12.75">
      <c r="C93" s="24"/>
    </row>
    <row r="94" spans="3:6" ht="12.75">
      <c r="C94" s="24"/>
      <c r="F94" s="88"/>
    </row>
    <row r="95" spans="2:14" ht="12.75">
      <c r="B95" s="25"/>
      <c r="C95" s="25"/>
      <c r="H95" s="23"/>
      <c r="I95" s="23"/>
      <c r="J95" s="23"/>
      <c r="K95" s="23"/>
      <c r="L95" s="23"/>
      <c r="M95" s="23"/>
      <c r="N95" s="23"/>
    </row>
    <row r="108" spans="6:7" ht="12.75">
      <c r="F108" s="10"/>
      <c r="G108" s="10"/>
    </row>
    <row r="109" spans="6:7" ht="12.75">
      <c r="F109" s="10"/>
      <c r="G109" s="10"/>
    </row>
    <row r="110" spans="6:7" ht="12.75">
      <c r="F110" s="10"/>
      <c r="G110" s="10"/>
    </row>
    <row r="111" spans="6:7" ht="12.75">
      <c r="F111" s="26"/>
      <c r="G111" s="10"/>
    </row>
    <row r="112" spans="6:7" ht="12.75">
      <c r="F112" s="26"/>
      <c r="G112" s="10"/>
    </row>
    <row r="113" spans="6:7" ht="12.75">
      <c r="F113" s="26"/>
      <c r="G113" s="10"/>
    </row>
    <row r="114" spans="6:7" ht="12.75">
      <c r="F114" s="26"/>
      <c r="G114" s="10"/>
    </row>
    <row r="115" spans="6:7" ht="12.75">
      <c r="F115" s="26"/>
      <c r="G115" s="10"/>
    </row>
    <row r="116" spans="6:7" ht="12.75">
      <c r="F116" s="26"/>
      <c r="G116" s="10"/>
    </row>
    <row r="117" spans="6:7" ht="12.75">
      <c r="F117" s="26"/>
      <c r="G117" s="10"/>
    </row>
    <row r="118" spans="6:7" ht="12.75">
      <c r="F118" s="26"/>
      <c r="G118" s="10"/>
    </row>
    <row r="119" spans="6:7" ht="12.75">
      <c r="F119" s="26"/>
      <c r="G119" s="10"/>
    </row>
    <row r="120" spans="6:7" ht="12.75">
      <c r="F120" s="26"/>
      <c r="G120" s="10"/>
    </row>
    <row r="121" spans="6:7" ht="12.75">
      <c r="F121" s="26"/>
      <c r="G121" s="10"/>
    </row>
    <row r="122" spans="6:7" ht="12.75">
      <c r="F122" s="26"/>
      <c r="G122" s="10"/>
    </row>
    <row r="123" spans="6:7" ht="12.75">
      <c r="F123" s="26"/>
      <c r="G123" s="10"/>
    </row>
    <row r="124" spans="6:7" ht="12.75">
      <c r="F124" s="26"/>
      <c r="G124" s="10"/>
    </row>
    <row r="125" spans="6:7" ht="12.75">
      <c r="F125" s="26"/>
      <c r="G125" s="10"/>
    </row>
    <row r="126" spans="6:7" ht="12.75">
      <c r="F126" s="26"/>
      <c r="G126" s="10"/>
    </row>
    <row r="127" spans="6:7" ht="12.75">
      <c r="F127" s="26"/>
      <c r="G127" s="10"/>
    </row>
    <row r="128" spans="6:7" ht="12.75">
      <c r="F128" s="26"/>
      <c r="G128" s="10"/>
    </row>
    <row r="129" spans="6:7" ht="12.75">
      <c r="F129" s="26"/>
      <c r="G129" s="10"/>
    </row>
    <row r="130" spans="6:7" ht="12.75">
      <c r="F130" s="10"/>
      <c r="G130" s="10"/>
    </row>
  </sheetData>
  <sheetProtection/>
  <mergeCells count="1">
    <mergeCell ref="B3:G4"/>
  </mergeCells>
  <printOptions/>
  <pageMargins left="0.5118110236220472" right="0.5905511811023623" top="0.3937007874015748" bottom="0.35433070866141736" header="0.5118110236220472" footer="0.3149606299212598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50"/>
  <sheetViews>
    <sheetView zoomScale="88" zoomScaleNormal="88" zoomScalePageLayoutView="0" workbookViewId="0" topLeftCell="A1">
      <selection activeCell="X39" sqref="X39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7.28125" style="0" customWidth="1"/>
    <col min="4" max="4" width="2.28125" style="0" customWidth="1"/>
    <col min="5" max="5" width="30.7109375" style="0" customWidth="1"/>
    <col min="6" max="6" width="7.57421875" style="0" customWidth="1"/>
    <col min="7" max="7" width="6.57421875" style="0" customWidth="1"/>
    <col min="8" max="8" width="7.28125" style="0" customWidth="1"/>
    <col min="9" max="9" width="7.7109375" style="0" customWidth="1"/>
    <col min="10" max="10" width="4.7109375" style="0" customWidth="1"/>
    <col min="11" max="11" width="8.8515625" style="0" customWidth="1"/>
    <col min="12" max="12" width="0.9921875" style="84" hidden="1" customWidth="1"/>
    <col min="13" max="13" width="5.00390625" style="0" customWidth="1"/>
    <col min="14" max="14" width="6.57421875" style="0" customWidth="1"/>
    <col min="15" max="15" width="9.7109375" style="0" customWidth="1"/>
    <col min="16" max="16" width="10.140625" style="0" hidden="1" customWidth="1"/>
    <col min="17" max="17" width="1.421875" style="84" hidden="1" customWidth="1"/>
    <col min="18" max="18" width="9.140625" style="0" customWidth="1"/>
    <col min="19" max="20" width="9.28125" style="0" hidden="1" customWidth="1"/>
    <col min="21" max="24" width="9.28125" style="0" customWidth="1"/>
  </cols>
  <sheetData>
    <row r="1" spans="11:24" ht="12.75">
      <c r="K1" s="123"/>
      <c r="P1" s="23"/>
      <c r="R1" s="23"/>
      <c r="S1" s="23"/>
      <c r="T1" s="23"/>
      <c r="U1" s="23"/>
      <c r="V1" s="23"/>
      <c r="W1" s="23"/>
      <c r="X1" s="23"/>
    </row>
    <row r="3" spans="2:24" ht="18.75">
      <c r="B3" s="165" t="s">
        <v>211</v>
      </c>
      <c r="C3" s="166"/>
      <c r="D3" s="166"/>
      <c r="E3" s="166"/>
      <c r="F3" s="166"/>
      <c r="K3" s="87"/>
      <c r="R3" s="23"/>
      <c r="S3" s="23"/>
      <c r="T3" s="23"/>
      <c r="U3" s="23"/>
      <c r="V3" s="23"/>
      <c r="W3" s="23"/>
      <c r="X3" s="23"/>
    </row>
    <row r="4" ht="9.75" customHeight="1" thickBot="1">
      <c r="Q4" s="105"/>
    </row>
    <row r="5" spans="1:24" ht="13.5" customHeight="1" thickBot="1">
      <c r="A5" s="975" t="s">
        <v>456</v>
      </c>
      <c r="B5" s="976"/>
      <c r="C5" s="976"/>
      <c r="D5" s="976"/>
      <c r="E5" s="976"/>
      <c r="F5" s="976"/>
      <c r="G5" s="976"/>
      <c r="H5" s="976"/>
      <c r="I5" s="976"/>
      <c r="J5" s="976"/>
      <c r="K5" s="977"/>
      <c r="L5" s="665"/>
      <c r="M5" s="1034"/>
      <c r="N5" s="1035"/>
      <c r="O5" s="1035"/>
      <c r="P5" s="1036"/>
      <c r="Q5" s="696"/>
      <c r="R5" s="1003" t="s">
        <v>457</v>
      </c>
      <c r="S5" s="1003" t="s">
        <v>471</v>
      </c>
      <c r="T5" s="1003" t="s">
        <v>480</v>
      </c>
      <c r="U5" s="1003" t="s">
        <v>497</v>
      </c>
      <c r="V5" s="1003" t="s">
        <v>524</v>
      </c>
      <c r="W5" s="1003" t="s">
        <v>536</v>
      </c>
      <c r="X5" s="1003" t="s">
        <v>568</v>
      </c>
    </row>
    <row r="6" spans="1:24" ht="18.75" customHeight="1">
      <c r="A6" s="473"/>
      <c r="B6" s="1000" t="s">
        <v>30</v>
      </c>
      <c r="C6" s="1013"/>
      <c r="D6" s="1013"/>
      <c r="E6" s="1013"/>
      <c r="F6" s="1013"/>
      <c r="G6" s="1013"/>
      <c r="H6" s="1013"/>
      <c r="I6" s="1013"/>
      <c r="J6" s="1013"/>
      <c r="K6" s="1014"/>
      <c r="L6" s="650"/>
      <c r="M6" s="1031" t="s">
        <v>29</v>
      </c>
      <c r="N6" s="1032"/>
      <c r="O6" s="1032"/>
      <c r="P6" s="1033"/>
      <c r="Q6" s="650"/>
      <c r="R6" s="1004"/>
      <c r="S6" s="1004"/>
      <c r="T6" s="1004"/>
      <c r="U6" s="1004"/>
      <c r="V6" s="1004"/>
      <c r="W6" s="1004"/>
      <c r="X6" s="1004"/>
    </row>
    <row r="7" spans="1:24" ht="12.75" customHeight="1">
      <c r="A7" s="459"/>
      <c r="B7" s="477" t="s">
        <v>117</v>
      </c>
      <c r="C7" s="478" t="s">
        <v>27</v>
      </c>
      <c r="D7" s="995" t="s">
        <v>28</v>
      </c>
      <c r="E7" s="996"/>
      <c r="F7" s="996"/>
      <c r="G7" s="996"/>
      <c r="H7" s="996"/>
      <c r="I7" s="996"/>
      <c r="J7" s="996"/>
      <c r="K7" s="997"/>
      <c r="L7" s="656"/>
      <c r="M7" s="978"/>
      <c r="N7" s="1009"/>
      <c r="O7" s="1009"/>
      <c r="P7" s="1010"/>
      <c r="Q7" s="656"/>
      <c r="R7" s="1004"/>
      <c r="S7" s="1004"/>
      <c r="T7" s="1004"/>
      <c r="U7" s="1004"/>
      <c r="V7" s="1004"/>
      <c r="W7" s="1004"/>
      <c r="X7" s="1004"/>
    </row>
    <row r="8" spans="1:24" ht="12.75">
      <c r="A8" s="463"/>
      <c r="B8" s="481" t="s">
        <v>118</v>
      </c>
      <c r="C8" s="482" t="s">
        <v>116</v>
      </c>
      <c r="D8" s="466"/>
      <c r="E8" s="467" t="s">
        <v>21</v>
      </c>
      <c r="F8" s="971">
        <v>610</v>
      </c>
      <c r="G8" s="973">
        <v>620</v>
      </c>
      <c r="H8" s="973">
        <v>630</v>
      </c>
      <c r="I8" s="973">
        <v>640</v>
      </c>
      <c r="J8" s="981">
        <v>650</v>
      </c>
      <c r="K8" s="986" t="s">
        <v>13</v>
      </c>
      <c r="L8" s="659"/>
      <c r="M8" s="982">
        <v>711</v>
      </c>
      <c r="N8" s="973">
        <v>713</v>
      </c>
      <c r="O8" s="973">
        <v>717</v>
      </c>
      <c r="P8" s="1011" t="s">
        <v>13</v>
      </c>
      <c r="Q8" s="659"/>
      <c r="R8" s="1004"/>
      <c r="S8" s="1004"/>
      <c r="T8" s="1004"/>
      <c r="U8" s="1004"/>
      <c r="V8" s="1004"/>
      <c r="W8" s="1004"/>
      <c r="X8" s="1004"/>
    </row>
    <row r="9" spans="1:24" ht="13.5" thickBot="1">
      <c r="A9" s="483"/>
      <c r="B9" s="484"/>
      <c r="C9" s="485"/>
      <c r="D9" s="471"/>
      <c r="E9" s="472"/>
      <c r="F9" s="972"/>
      <c r="G9" s="974"/>
      <c r="H9" s="974"/>
      <c r="I9" s="974"/>
      <c r="J9" s="974"/>
      <c r="K9" s="987"/>
      <c r="L9" s="659"/>
      <c r="M9" s="983"/>
      <c r="N9" s="974"/>
      <c r="O9" s="974"/>
      <c r="P9" s="987"/>
      <c r="Q9" s="659"/>
      <c r="R9" s="1012"/>
      <c r="S9" s="1012"/>
      <c r="T9" s="1012"/>
      <c r="U9" s="1012"/>
      <c r="V9" s="1012"/>
      <c r="W9" s="1012"/>
      <c r="X9" s="1012"/>
    </row>
    <row r="10" spans="1:24" ht="16.5" thickBot="1" thickTop="1">
      <c r="A10" s="70">
        <v>1</v>
      </c>
      <c r="B10" s="732" t="s">
        <v>212</v>
      </c>
      <c r="C10" s="733"/>
      <c r="D10" s="734"/>
      <c r="E10" s="735"/>
      <c r="F10" s="736">
        <v>18500</v>
      </c>
      <c r="G10" s="736">
        <v>6450</v>
      </c>
      <c r="H10" s="736">
        <f>H11+H24+H35+H38+H44</f>
        <v>53162</v>
      </c>
      <c r="I10" s="736">
        <f>I11+I24+I35+I38+I44</f>
        <v>17200</v>
      </c>
      <c r="J10" s="722">
        <v>0</v>
      </c>
      <c r="K10" s="723">
        <f>SUM(F10:J10)</f>
        <v>95312</v>
      </c>
      <c r="L10" s="720"/>
      <c r="M10" s="721">
        <v>0</v>
      </c>
      <c r="N10" s="736">
        <v>0</v>
      </c>
      <c r="O10" s="722">
        <v>0</v>
      </c>
      <c r="P10" s="723">
        <v>0</v>
      </c>
      <c r="Q10" s="720"/>
      <c r="R10" s="741">
        <f>K10+P10</f>
        <v>95312</v>
      </c>
      <c r="S10" s="741">
        <f aca="true" t="shared" si="0" ref="S10:X10">S11+S24+S35+S38+S44</f>
        <v>97852</v>
      </c>
      <c r="T10" s="741">
        <f t="shared" si="0"/>
        <v>26699</v>
      </c>
      <c r="U10" s="741">
        <f t="shared" si="0"/>
        <v>105702</v>
      </c>
      <c r="V10" s="741">
        <f t="shared" si="0"/>
        <v>105702</v>
      </c>
      <c r="W10" s="741">
        <f t="shared" si="0"/>
        <v>110350</v>
      </c>
      <c r="X10" s="741">
        <f t="shared" si="0"/>
        <v>104907</v>
      </c>
    </row>
    <row r="11" spans="1:24" ht="13.5" thickTop="1">
      <c r="A11" s="70">
        <f>A10+1</f>
        <v>2</v>
      </c>
      <c r="B11" s="769">
        <v>1</v>
      </c>
      <c r="C11" s="770" t="s">
        <v>213</v>
      </c>
      <c r="D11" s="771"/>
      <c r="E11" s="772"/>
      <c r="F11" s="818">
        <v>0</v>
      </c>
      <c r="G11" s="794">
        <v>0</v>
      </c>
      <c r="H11" s="794">
        <f>H12+H17</f>
        <v>19400</v>
      </c>
      <c r="I11" s="794">
        <f>I12+I17</f>
        <v>17200</v>
      </c>
      <c r="J11" s="794">
        <v>0</v>
      </c>
      <c r="K11" s="837">
        <f>SUM(F11:J11)</f>
        <v>36600</v>
      </c>
      <c r="L11" s="776"/>
      <c r="M11" s="835">
        <v>0</v>
      </c>
      <c r="N11" s="794">
        <v>0</v>
      </c>
      <c r="O11" s="794">
        <v>0</v>
      </c>
      <c r="P11" s="837">
        <f>SUM(M11:O11)</f>
        <v>0</v>
      </c>
      <c r="Q11" s="776"/>
      <c r="R11" s="813">
        <f aca="true" t="shared" si="1" ref="R11:W11">R12+R17</f>
        <v>36600</v>
      </c>
      <c r="S11" s="813">
        <f t="shared" si="1"/>
        <v>37600</v>
      </c>
      <c r="T11" s="813">
        <f t="shared" si="1"/>
        <v>15303</v>
      </c>
      <c r="U11" s="813">
        <f t="shared" si="1"/>
        <v>40600</v>
      </c>
      <c r="V11" s="813">
        <f t="shared" si="1"/>
        <v>40600</v>
      </c>
      <c r="W11" s="813">
        <f t="shared" si="1"/>
        <v>45879</v>
      </c>
      <c r="X11" s="813">
        <f>X12+X17</f>
        <v>45880</v>
      </c>
    </row>
    <row r="12" spans="1:24" ht="12.75">
      <c r="A12" s="70">
        <f>A11+1</f>
        <v>3</v>
      </c>
      <c r="B12" s="636"/>
      <c r="C12" s="900" t="s">
        <v>375</v>
      </c>
      <c r="D12" s="581" t="s">
        <v>376</v>
      </c>
      <c r="E12" s="552"/>
      <c r="F12" s="546">
        <v>0</v>
      </c>
      <c r="G12" s="534">
        <v>0</v>
      </c>
      <c r="H12" s="534">
        <v>4500</v>
      </c>
      <c r="I12" s="534">
        <v>1000</v>
      </c>
      <c r="J12" s="534"/>
      <c r="K12" s="535">
        <v>5500</v>
      </c>
      <c r="L12" s="531"/>
      <c r="M12" s="549"/>
      <c r="N12" s="534"/>
      <c r="O12" s="534"/>
      <c r="P12" s="535">
        <f>SUM(M12:O12)</f>
        <v>0</v>
      </c>
      <c r="Q12" s="531"/>
      <c r="R12" s="536">
        <v>5500</v>
      </c>
      <c r="S12" s="536">
        <v>5500</v>
      </c>
      <c r="T12" s="536">
        <v>1980</v>
      </c>
      <c r="U12" s="536">
        <v>8500</v>
      </c>
      <c r="V12" s="536">
        <v>8500</v>
      </c>
      <c r="W12" s="536">
        <v>8500</v>
      </c>
      <c r="X12" s="536">
        <v>8519</v>
      </c>
    </row>
    <row r="13" spans="1:24" ht="12.75">
      <c r="A13" s="70">
        <v>4</v>
      </c>
      <c r="B13" s="72"/>
      <c r="C13" s="262"/>
      <c r="D13" s="232" t="s">
        <v>22</v>
      </c>
      <c r="E13" s="238" t="s">
        <v>380</v>
      </c>
      <c r="F13" s="228"/>
      <c r="G13" s="228"/>
      <c r="H13" s="235">
        <v>2000</v>
      </c>
      <c r="I13" s="228"/>
      <c r="J13" s="228"/>
      <c r="K13" s="228">
        <v>2000</v>
      </c>
      <c r="L13" s="228"/>
      <c r="M13" s="228"/>
      <c r="N13" s="228"/>
      <c r="O13" s="228"/>
      <c r="P13" s="228">
        <v>0</v>
      </c>
      <c r="Q13" s="228"/>
      <c r="R13" s="411">
        <v>2000</v>
      </c>
      <c r="S13" s="411">
        <v>2000</v>
      </c>
      <c r="T13" s="411">
        <v>980</v>
      </c>
      <c r="U13" s="411">
        <v>2000</v>
      </c>
      <c r="V13" s="411">
        <v>2000</v>
      </c>
      <c r="W13" s="411">
        <v>2000</v>
      </c>
      <c r="X13" s="411">
        <v>2019</v>
      </c>
    </row>
    <row r="14" spans="1:24" ht="12.75">
      <c r="A14" s="70">
        <v>5</v>
      </c>
      <c r="B14" s="72"/>
      <c r="C14" s="262"/>
      <c r="D14" s="232" t="s">
        <v>23</v>
      </c>
      <c r="E14" s="238" t="s">
        <v>379</v>
      </c>
      <c r="F14" s="228"/>
      <c r="G14" s="228"/>
      <c r="H14" s="235">
        <v>2500</v>
      </c>
      <c r="I14" s="228"/>
      <c r="J14" s="228"/>
      <c r="K14" s="228">
        <v>2500</v>
      </c>
      <c r="L14" s="228"/>
      <c r="M14" s="228"/>
      <c r="N14" s="228"/>
      <c r="O14" s="228"/>
      <c r="P14" s="228">
        <v>0</v>
      </c>
      <c r="Q14" s="228"/>
      <c r="R14" s="411">
        <v>2500</v>
      </c>
      <c r="S14" s="411">
        <v>2500</v>
      </c>
      <c r="T14" s="411">
        <v>0</v>
      </c>
      <c r="U14" s="411">
        <v>2500</v>
      </c>
      <c r="V14" s="411">
        <v>2500</v>
      </c>
      <c r="W14" s="411">
        <v>2500</v>
      </c>
      <c r="X14" s="411">
        <v>2500</v>
      </c>
    </row>
    <row r="15" spans="1:24" ht="12.75">
      <c r="A15" s="146">
        <v>6</v>
      </c>
      <c r="B15" s="72"/>
      <c r="C15" s="262"/>
      <c r="D15" s="232" t="s">
        <v>24</v>
      </c>
      <c r="E15" s="238" t="s">
        <v>378</v>
      </c>
      <c r="F15" s="228"/>
      <c r="G15" s="228"/>
      <c r="H15" s="235">
        <v>0</v>
      </c>
      <c r="I15" s="228">
        <v>1000</v>
      </c>
      <c r="J15" s="228"/>
      <c r="K15" s="228">
        <v>1000</v>
      </c>
      <c r="L15" s="228"/>
      <c r="M15" s="228"/>
      <c r="N15" s="228"/>
      <c r="O15" s="228"/>
      <c r="P15" s="228">
        <v>0</v>
      </c>
      <c r="Q15" s="228"/>
      <c r="R15" s="411">
        <v>1000</v>
      </c>
      <c r="S15" s="411">
        <v>1000</v>
      </c>
      <c r="T15" s="411">
        <v>1000</v>
      </c>
      <c r="U15" s="411">
        <v>1000</v>
      </c>
      <c r="V15" s="411">
        <v>1000</v>
      </c>
      <c r="W15" s="411">
        <v>1000</v>
      </c>
      <c r="X15" s="411">
        <v>1000</v>
      </c>
    </row>
    <row r="16" spans="1:24" ht="12.75">
      <c r="A16" s="146">
        <v>7</v>
      </c>
      <c r="B16" s="72"/>
      <c r="C16" s="262"/>
      <c r="D16" s="232" t="s">
        <v>25</v>
      </c>
      <c r="E16" s="238" t="s">
        <v>503</v>
      </c>
      <c r="F16" s="228"/>
      <c r="G16" s="228"/>
      <c r="H16" s="235">
        <v>0</v>
      </c>
      <c r="I16" s="228"/>
      <c r="J16" s="228"/>
      <c r="K16" s="228">
        <v>0</v>
      </c>
      <c r="L16" s="228"/>
      <c r="M16" s="228"/>
      <c r="N16" s="228"/>
      <c r="O16" s="228"/>
      <c r="P16" s="228">
        <v>0</v>
      </c>
      <c r="Q16" s="228"/>
      <c r="R16" s="411">
        <v>0</v>
      </c>
      <c r="S16" s="411">
        <v>0</v>
      </c>
      <c r="T16" s="411">
        <v>0</v>
      </c>
      <c r="U16" s="295">
        <v>3000</v>
      </c>
      <c r="V16" s="295">
        <v>3000</v>
      </c>
      <c r="W16" s="295">
        <v>3000</v>
      </c>
      <c r="X16" s="295">
        <v>3000</v>
      </c>
    </row>
    <row r="17" spans="1:24" ht="12.75">
      <c r="A17" s="146">
        <v>8</v>
      </c>
      <c r="B17" s="72"/>
      <c r="C17" s="540" t="s">
        <v>125</v>
      </c>
      <c r="D17" s="588" t="s">
        <v>339</v>
      </c>
      <c r="E17" s="525"/>
      <c r="F17" s="528">
        <v>0</v>
      </c>
      <c r="G17" s="528">
        <v>0</v>
      </c>
      <c r="H17" s="528">
        <v>14900</v>
      </c>
      <c r="I17" s="528">
        <v>16200</v>
      </c>
      <c r="J17" s="528">
        <v>0</v>
      </c>
      <c r="K17" s="528">
        <v>31100</v>
      </c>
      <c r="L17" s="528"/>
      <c r="M17" s="528"/>
      <c r="N17" s="528"/>
      <c r="O17" s="528"/>
      <c r="P17" s="528">
        <f>SUM(M17:O17)</f>
        <v>0</v>
      </c>
      <c r="Q17" s="528"/>
      <c r="R17" s="528">
        <v>31100</v>
      </c>
      <c r="S17" s="528">
        <v>32100</v>
      </c>
      <c r="T17" s="528">
        <v>13323</v>
      </c>
      <c r="U17" s="528">
        <v>32100</v>
      </c>
      <c r="V17" s="528">
        <v>32100</v>
      </c>
      <c r="W17" s="528">
        <f>W18+W19+W20+W21+W22+W23</f>
        <v>37379</v>
      </c>
      <c r="X17" s="528">
        <f>X18+X19+X20+X21+X22+X23</f>
        <v>37361</v>
      </c>
    </row>
    <row r="18" spans="1:24" ht="12.75">
      <c r="A18" s="146">
        <v>9</v>
      </c>
      <c r="B18" s="72"/>
      <c r="C18" s="262"/>
      <c r="D18" s="232" t="s">
        <v>22</v>
      </c>
      <c r="E18" s="263" t="s">
        <v>377</v>
      </c>
      <c r="F18" s="228"/>
      <c r="G18" s="228"/>
      <c r="H18" s="235"/>
      <c r="I18" s="228">
        <v>700</v>
      </c>
      <c r="J18" s="228"/>
      <c r="K18" s="228">
        <f>SUM(F18:J18)</f>
        <v>700</v>
      </c>
      <c r="L18" s="228"/>
      <c r="M18" s="228"/>
      <c r="N18" s="228"/>
      <c r="O18" s="228"/>
      <c r="P18" s="228">
        <f>SUM(M18:O18)</f>
        <v>0</v>
      </c>
      <c r="Q18" s="228"/>
      <c r="R18" s="235">
        <v>700</v>
      </c>
      <c r="S18" s="235">
        <v>700</v>
      </c>
      <c r="T18" s="235">
        <v>700</v>
      </c>
      <c r="U18" s="235">
        <v>700</v>
      </c>
      <c r="V18" s="235">
        <v>700</v>
      </c>
      <c r="W18" s="235">
        <v>700</v>
      </c>
      <c r="X18" s="235">
        <v>700</v>
      </c>
    </row>
    <row r="19" spans="1:24" ht="12.75">
      <c r="A19" s="146">
        <v>10</v>
      </c>
      <c r="B19" s="72"/>
      <c r="C19" s="262"/>
      <c r="D19" s="232" t="s">
        <v>273</v>
      </c>
      <c r="E19" s="263" t="s">
        <v>335</v>
      </c>
      <c r="F19" s="228"/>
      <c r="G19" s="228"/>
      <c r="H19" s="235"/>
      <c r="I19" s="228">
        <v>15000</v>
      </c>
      <c r="J19" s="228"/>
      <c r="K19" s="228">
        <v>15000</v>
      </c>
      <c r="L19" s="228"/>
      <c r="M19" s="228"/>
      <c r="N19" s="228"/>
      <c r="O19" s="228"/>
      <c r="P19" s="228">
        <v>0</v>
      </c>
      <c r="Q19" s="228"/>
      <c r="R19" s="235">
        <v>15000</v>
      </c>
      <c r="S19" s="210">
        <v>16000</v>
      </c>
      <c r="T19" s="210">
        <v>8000</v>
      </c>
      <c r="U19" s="210">
        <v>16000</v>
      </c>
      <c r="V19" s="210">
        <v>16000</v>
      </c>
      <c r="W19" s="210">
        <v>16700</v>
      </c>
      <c r="X19" s="210">
        <v>16700</v>
      </c>
    </row>
    <row r="20" spans="1:24" ht="12.75">
      <c r="A20" s="146">
        <v>11</v>
      </c>
      <c r="B20" s="72"/>
      <c r="C20" s="262"/>
      <c r="D20" s="232" t="s">
        <v>24</v>
      </c>
      <c r="E20" s="263" t="s">
        <v>430</v>
      </c>
      <c r="F20" s="228"/>
      <c r="G20" s="228"/>
      <c r="H20" s="235">
        <v>5200</v>
      </c>
      <c r="I20" s="228">
        <v>0</v>
      </c>
      <c r="J20" s="228"/>
      <c r="K20" s="228">
        <v>5200</v>
      </c>
      <c r="L20" s="228"/>
      <c r="M20" s="228"/>
      <c r="N20" s="228"/>
      <c r="O20" s="228"/>
      <c r="P20" s="228">
        <v>0</v>
      </c>
      <c r="Q20" s="228"/>
      <c r="R20" s="235">
        <v>5200</v>
      </c>
      <c r="S20" s="235">
        <v>5200</v>
      </c>
      <c r="T20" s="235">
        <v>1694</v>
      </c>
      <c r="U20" s="235">
        <v>5200</v>
      </c>
      <c r="V20" s="235">
        <v>5200</v>
      </c>
      <c r="W20" s="210">
        <v>6100</v>
      </c>
      <c r="X20" s="210">
        <v>6065</v>
      </c>
    </row>
    <row r="21" spans="1:24" ht="12.75">
      <c r="A21" s="146">
        <v>12</v>
      </c>
      <c r="B21" s="72"/>
      <c r="C21" s="262"/>
      <c r="D21" s="232" t="s">
        <v>25</v>
      </c>
      <c r="E21" s="263" t="s">
        <v>460</v>
      </c>
      <c r="F21" s="228"/>
      <c r="G21" s="228"/>
      <c r="H21" s="235">
        <v>9700</v>
      </c>
      <c r="I21" s="228"/>
      <c r="J21" s="228"/>
      <c r="K21" s="228">
        <v>9700</v>
      </c>
      <c r="L21" s="228"/>
      <c r="M21" s="228"/>
      <c r="N21" s="228"/>
      <c r="O21" s="228"/>
      <c r="P21" s="228">
        <v>0</v>
      </c>
      <c r="Q21" s="228"/>
      <c r="R21" s="235">
        <v>9700</v>
      </c>
      <c r="S21" s="235">
        <v>9700</v>
      </c>
      <c r="T21" s="235">
        <v>2429</v>
      </c>
      <c r="U21" s="235">
        <v>9700</v>
      </c>
      <c r="V21" s="235">
        <v>9700</v>
      </c>
      <c r="W21" s="235">
        <v>9700</v>
      </c>
      <c r="X21" s="235">
        <v>9717</v>
      </c>
    </row>
    <row r="22" spans="1:24" ht="12.75">
      <c r="A22" s="146">
        <v>13</v>
      </c>
      <c r="B22" s="72"/>
      <c r="C22" s="262"/>
      <c r="D22" s="232" t="s">
        <v>26</v>
      </c>
      <c r="E22" s="263" t="s">
        <v>336</v>
      </c>
      <c r="F22" s="228"/>
      <c r="G22" s="228"/>
      <c r="H22" s="235"/>
      <c r="I22" s="228">
        <v>500</v>
      </c>
      <c r="J22" s="228"/>
      <c r="K22" s="228">
        <v>500</v>
      </c>
      <c r="L22" s="228"/>
      <c r="M22" s="228"/>
      <c r="N22" s="228"/>
      <c r="O22" s="228"/>
      <c r="P22" s="228">
        <v>0</v>
      </c>
      <c r="Q22" s="228"/>
      <c r="R22" s="235">
        <v>500</v>
      </c>
      <c r="S22" s="235">
        <v>500</v>
      </c>
      <c r="T22" s="235">
        <v>500</v>
      </c>
      <c r="U22" s="235">
        <v>500</v>
      </c>
      <c r="V22" s="235">
        <v>500</v>
      </c>
      <c r="W22" s="235">
        <v>500</v>
      </c>
      <c r="X22" s="235">
        <v>500</v>
      </c>
    </row>
    <row r="23" spans="1:24" ht="12.75">
      <c r="A23" s="146">
        <v>14</v>
      </c>
      <c r="B23" s="72"/>
      <c r="C23" s="262"/>
      <c r="D23" s="232" t="s">
        <v>122</v>
      </c>
      <c r="E23" s="263" t="s">
        <v>559</v>
      </c>
      <c r="F23" s="228"/>
      <c r="G23" s="228"/>
      <c r="H23" s="235">
        <v>0</v>
      </c>
      <c r="I23" s="228"/>
      <c r="J23" s="228"/>
      <c r="K23" s="228">
        <v>0</v>
      </c>
      <c r="L23" s="228"/>
      <c r="M23" s="228"/>
      <c r="N23" s="228"/>
      <c r="O23" s="228"/>
      <c r="P23" s="228">
        <v>0</v>
      </c>
      <c r="Q23" s="228"/>
      <c r="R23" s="235">
        <v>0</v>
      </c>
      <c r="S23" s="235">
        <v>0</v>
      </c>
      <c r="T23" s="235">
        <v>0</v>
      </c>
      <c r="U23" s="210">
        <v>0</v>
      </c>
      <c r="V23" s="210">
        <v>0</v>
      </c>
      <c r="W23" s="210">
        <v>3679</v>
      </c>
      <c r="X23" s="210">
        <v>3679</v>
      </c>
    </row>
    <row r="24" spans="1:24" ht="12.75">
      <c r="A24" s="69">
        <v>15</v>
      </c>
      <c r="B24" s="769">
        <v>2</v>
      </c>
      <c r="C24" s="770" t="s">
        <v>214</v>
      </c>
      <c r="D24" s="771"/>
      <c r="E24" s="772"/>
      <c r="F24" s="818">
        <v>18500</v>
      </c>
      <c r="G24" s="818">
        <v>6450</v>
      </c>
      <c r="H24" s="818">
        <v>18050</v>
      </c>
      <c r="I24" s="818">
        <v>0</v>
      </c>
      <c r="J24" s="794">
        <v>0</v>
      </c>
      <c r="K24" s="837">
        <v>43000</v>
      </c>
      <c r="L24" s="776"/>
      <c r="M24" s="835">
        <v>0</v>
      </c>
      <c r="N24" s="818">
        <v>0</v>
      </c>
      <c r="O24" s="794">
        <v>0</v>
      </c>
      <c r="P24" s="837">
        <v>0</v>
      </c>
      <c r="Q24" s="776"/>
      <c r="R24" s="813">
        <v>43000</v>
      </c>
      <c r="S24" s="813">
        <v>43000</v>
      </c>
      <c r="T24" s="813">
        <v>9269</v>
      </c>
      <c r="U24" s="813">
        <v>47850</v>
      </c>
      <c r="V24" s="813">
        <v>47850</v>
      </c>
      <c r="W24" s="813">
        <v>47759</v>
      </c>
      <c r="X24" s="813">
        <v>45163</v>
      </c>
    </row>
    <row r="25" spans="1:24" ht="12.75">
      <c r="A25" s="70">
        <v>16</v>
      </c>
      <c r="B25" s="67"/>
      <c r="C25" s="540" t="s">
        <v>375</v>
      </c>
      <c r="D25" s="588" t="s">
        <v>382</v>
      </c>
      <c r="E25" s="573"/>
      <c r="F25" s="527">
        <v>18500</v>
      </c>
      <c r="G25" s="527">
        <v>6450</v>
      </c>
      <c r="H25" s="527">
        <v>18050</v>
      </c>
      <c r="I25" s="527">
        <v>0</v>
      </c>
      <c r="J25" s="528">
        <v>0</v>
      </c>
      <c r="K25" s="530">
        <f>SUM(F25:J25)</f>
        <v>43000</v>
      </c>
      <c r="L25" s="531"/>
      <c r="M25" s="532"/>
      <c r="N25" s="527"/>
      <c r="O25" s="528"/>
      <c r="P25" s="535">
        <f>SUM(M25:O25)</f>
        <v>0</v>
      </c>
      <c r="Q25" s="531"/>
      <c r="R25" s="536">
        <v>43000</v>
      </c>
      <c r="S25" s="536">
        <v>43000</v>
      </c>
      <c r="T25" s="536">
        <v>9269</v>
      </c>
      <c r="U25" s="536">
        <v>47850</v>
      </c>
      <c r="V25" s="536">
        <v>47850</v>
      </c>
      <c r="W25" s="536">
        <v>47759</v>
      </c>
      <c r="X25" s="536">
        <v>45163</v>
      </c>
    </row>
    <row r="26" spans="1:24" s="129" customFormat="1" ht="12.75">
      <c r="A26" s="132">
        <v>17</v>
      </c>
      <c r="B26" s="128"/>
      <c r="C26" s="307"/>
      <c r="D26" s="308" t="s">
        <v>22</v>
      </c>
      <c r="E26" s="278" t="s">
        <v>306</v>
      </c>
      <c r="F26" s="279">
        <v>18500</v>
      </c>
      <c r="G26" s="279"/>
      <c r="H26" s="279"/>
      <c r="I26" s="279"/>
      <c r="J26" s="265"/>
      <c r="K26" s="111">
        <v>18500</v>
      </c>
      <c r="L26" s="270"/>
      <c r="M26" s="309"/>
      <c r="N26" s="279"/>
      <c r="O26" s="265"/>
      <c r="P26" s="310">
        <v>0</v>
      </c>
      <c r="Q26" s="270"/>
      <c r="R26" s="272">
        <v>18500</v>
      </c>
      <c r="S26" s="272">
        <v>18500</v>
      </c>
      <c r="T26" s="272">
        <v>4595</v>
      </c>
      <c r="U26" s="272">
        <v>22000</v>
      </c>
      <c r="V26" s="272">
        <v>22000</v>
      </c>
      <c r="W26" s="272">
        <v>22000</v>
      </c>
      <c r="X26" s="272">
        <v>21449</v>
      </c>
    </row>
    <row r="27" spans="1:24" s="129" customFormat="1" ht="12.75">
      <c r="A27" s="132">
        <v>18</v>
      </c>
      <c r="B27" s="128"/>
      <c r="C27" s="311"/>
      <c r="D27" s="312" t="s">
        <v>23</v>
      </c>
      <c r="E27" s="313" t="s">
        <v>236</v>
      </c>
      <c r="F27" s="279"/>
      <c r="G27" s="279">
        <v>6450</v>
      </c>
      <c r="H27" s="279"/>
      <c r="I27" s="279"/>
      <c r="J27" s="265"/>
      <c r="K27" s="111">
        <v>6450</v>
      </c>
      <c r="L27" s="270"/>
      <c r="M27" s="309"/>
      <c r="N27" s="279"/>
      <c r="O27" s="265"/>
      <c r="P27" s="310">
        <v>0</v>
      </c>
      <c r="Q27" s="270"/>
      <c r="R27" s="272">
        <v>6450</v>
      </c>
      <c r="S27" s="272">
        <v>6450</v>
      </c>
      <c r="T27" s="272">
        <v>1500</v>
      </c>
      <c r="U27" s="272">
        <v>7500</v>
      </c>
      <c r="V27" s="272">
        <v>7500</v>
      </c>
      <c r="W27" s="272">
        <v>7500</v>
      </c>
      <c r="X27" s="272">
        <v>6992</v>
      </c>
    </row>
    <row r="28" spans="1:24" ht="12.75">
      <c r="A28" s="70">
        <v>19</v>
      </c>
      <c r="B28" s="67"/>
      <c r="C28" s="274"/>
      <c r="D28" s="232" t="s">
        <v>24</v>
      </c>
      <c r="E28" s="239" t="s">
        <v>170</v>
      </c>
      <c r="F28" s="246"/>
      <c r="G28" s="228"/>
      <c r="H28" s="235">
        <v>10000</v>
      </c>
      <c r="I28" s="246"/>
      <c r="J28" s="228"/>
      <c r="K28" s="175">
        <f>SUM(F28:J28)</f>
        <v>10000</v>
      </c>
      <c r="L28" s="179"/>
      <c r="M28" s="236"/>
      <c r="N28" s="228"/>
      <c r="O28" s="228"/>
      <c r="P28" s="283">
        <f>SUM(M28:O28)</f>
        <v>0</v>
      </c>
      <c r="Q28" s="179"/>
      <c r="R28" s="193">
        <v>10000</v>
      </c>
      <c r="S28" s="193">
        <v>10000</v>
      </c>
      <c r="T28" s="193">
        <v>2458</v>
      </c>
      <c r="U28" s="193">
        <v>10000</v>
      </c>
      <c r="V28" s="193">
        <v>10000</v>
      </c>
      <c r="W28" s="193">
        <v>10000</v>
      </c>
      <c r="X28" s="193">
        <v>9495</v>
      </c>
    </row>
    <row r="29" spans="1:24" ht="12.75">
      <c r="A29" s="70">
        <v>20</v>
      </c>
      <c r="B29" s="68"/>
      <c r="C29" s="314"/>
      <c r="D29" s="315" t="s">
        <v>25</v>
      </c>
      <c r="E29" s="313" t="s">
        <v>215</v>
      </c>
      <c r="F29" s="316"/>
      <c r="G29" s="317"/>
      <c r="H29" s="318">
        <v>250</v>
      </c>
      <c r="I29" s="316"/>
      <c r="J29" s="317"/>
      <c r="K29" s="283">
        <f>SUM(F29:J29)</f>
        <v>250</v>
      </c>
      <c r="L29" s="179"/>
      <c r="M29" s="251"/>
      <c r="N29" s="247"/>
      <c r="O29" s="247"/>
      <c r="P29" s="283">
        <f>SUM(M29:O29)</f>
        <v>0</v>
      </c>
      <c r="Q29" s="179"/>
      <c r="R29" s="193">
        <v>250</v>
      </c>
      <c r="S29" s="193">
        <v>250</v>
      </c>
      <c r="T29" s="193">
        <v>0</v>
      </c>
      <c r="U29" s="193">
        <v>250</v>
      </c>
      <c r="V29" s="193">
        <v>250</v>
      </c>
      <c r="W29" s="193">
        <v>0</v>
      </c>
      <c r="X29" s="193">
        <v>0</v>
      </c>
    </row>
    <row r="30" spans="1:24" ht="12.75">
      <c r="A30" s="70">
        <v>21</v>
      </c>
      <c r="B30" s="72"/>
      <c r="C30" s="262"/>
      <c r="D30" s="232" t="s">
        <v>26</v>
      </c>
      <c r="E30" s="238" t="s">
        <v>278</v>
      </c>
      <c r="F30" s="228"/>
      <c r="G30" s="228"/>
      <c r="H30" s="235">
        <v>800</v>
      </c>
      <c r="I30" s="228"/>
      <c r="J30" s="228"/>
      <c r="K30" s="175">
        <f>SUM(F30:J30)</f>
        <v>800</v>
      </c>
      <c r="L30" s="284"/>
      <c r="M30" s="236"/>
      <c r="N30" s="228"/>
      <c r="O30" s="228"/>
      <c r="P30" s="175">
        <f>SUM(M30:O30)</f>
        <v>0</v>
      </c>
      <c r="Q30" s="284"/>
      <c r="R30" s="217">
        <v>800</v>
      </c>
      <c r="S30" s="217">
        <v>800</v>
      </c>
      <c r="T30" s="217">
        <v>672</v>
      </c>
      <c r="U30" s="217">
        <v>800</v>
      </c>
      <c r="V30" s="217">
        <v>800</v>
      </c>
      <c r="W30" s="893">
        <v>900</v>
      </c>
      <c r="X30" s="893">
        <v>788</v>
      </c>
    </row>
    <row r="31" spans="1:24" ht="12.75">
      <c r="A31" s="70">
        <v>22</v>
      </c>
      <c r="B31" s="72"/>
      <c r="C31" s="262"/>
      <c r="D31" s="232" t="s">
        <v>122</v>
      </c>
      <c r="E31" s="238" t="s">
        <v>300</v>
      </c>
      <c r="F31" s="228"/>
      <c r="G31" s="228"/>
      <c r="H31" s="235">
        <v>1500</v>
      </c>
      <c r="I31" s="228"/>
      <c r="J31" s="228"/>
      <c r="K31" s="175">
        <v>1500</v>
      </c>
      <c r="L31" s="284"/>
      <c r="M31" s="236"/>
      <c r="N31" s="228"/>
      <c r="O31" s="228"/>
      <c r="P31" s="175">
        <v>0</v>
      </c>
      <c r="Q31" s="284"/>
      <c r="R31" s="217">
        <v>1500</v>
      </c>
      <c r="S31" s="217">
        <v>1500</v>
      </c>
      <c r="T31" s="217">
        <v>0</v>
      </c>
      <c r="U31" s="217">
        <v>1500</v>
      </c>
      <c r="V31" s="217">
        <v>1500</v>
      </c>
      <c r="W31" s="217">
        <v>1500</v>
      </c>
      <c r="X31" s="217">
        <v>1368</v>
      </c>
    </row>
    <row r="32" spans="1:24" ht="12.75">
      <c r="A32" s="70">
        <v>23</v>
      </c>
      <c r="B32" s="72"/>
      <c r="C32" s="262"/>
      <c r="D32" s="232" t="s">
        <v>123</v>
      </c>
      <c r="E32" s="238" t="s">
        <v>547</v>
      </c>
      <c r="F32" s="228"/>
      <c r="G32" s="228"/>
      <c r="H32" s="235">
        <v>3500</v>
      </c>
      <c r="I32" s="228"/>
      <c r="J32" s="228"/>
      <c r="K32" s="175">
        <v>3500</v>
      </c>
      <c r="L32" s="284"/>
      <c r="M32" s="236"/>
      <c r="N32" s="228"/>
      <c r="O32" s="228"/>
      <c r="P32" s="175">
        <v>0</v>
      </c>
      <c r="Q32" s="284"/>
      <c r="R32" s="217">
        <v>3500</v>
      </c>
      <c r="S32" s="217">
        <v>3500</v>
      </c>
      <c r="T32" s="217">
        <v>0</v>
      </c>
      <c r="U32" s="217">
        <v>3500</v>
      </c>
      <c r="V32" s="217">
        <v>3500</v>
      </c>
      <c r="W32" s="217">
        <v>3500</v>
      </c>
      <c r="X32" s="217">
        <v>2784</v>
      </c>
    </row>
    <row r="33" spans="1:24" ht="12.75">
      <c r="A33" s="70">
        <v>24</v>
      </c>
      <c r="B33" s="72"/>
      <c r="C33" s="262"/>
      <c r="D33" s="232" t="s">
        <v>124</v>
      </c>
      <c r="E33" s="238" t="s">
        <v>394</v>
      </c>
      <c r="F33" s="228"/>
      <c r="G33" s="228"/>
      <c r="H33" s="235">
        <v>2000</v>
      </c>
      <c r="I33" s="228"/>
      <c r="J33" s="228"/>
      <c r="K33" s="175">
        <v>2000</v>
      </c>
      <c r="L33" s="284"/>
      <c r="M33" s="236"/>
      <c r="N33" s="228"/>
      <c r="O33" s="228"/>
      <c r="P33" s="175">
        <v>0</v>
      </c>
      <c r="Q33" s="284"/>
      <c r="R33" s="217">
        <v>2000</v>
      </c>
      <c r="S33" s="217">
        <v>2000</v>
      </c>
      <c r="T33" s="217">
        <v>0</v>
      </c>
      <c r="U33" s="217">
        <v>2000</v>
      </c>
      <c r="V33" s="217">
        <v>2000</v>
      </c>
      <c r="W33" s="217">
        <v>2059</v>
      </c>
      <c r="X33" s="217">
        <v>2059</v>
      </c>
    </row>
    <row r="34" spans="1:24" ht="12.75">
      <c r="A34" s="70">
        <v>25</v>
      </c>
      <c r="B34" s="72"/>
      <c r="C34" s="262"/>
      <c r="D34" s="232" t="s">
        <v>143</v>
      </c>
      <c r="E34" s="238" t="s">
        <v>491</v>
      </c>
      <c r="F34" s="228"/>
      <c r="G34" s="228"/>
      <c r="H34" s="235">
        <v>0</v>
      </c>
      <c r="I34" s="228"/>
      <c r="J34" s="228"/>
      <c r="K34" s="175">
        <v>0</v>
      </c>
      <c r="L34" s="284"/>
      <c r="M34" s="236"/>
      <c r="N34" s="228"/>
      <c r="O34" s="228"/>
      <c r="P34" s="175">
        <v>0</v>
      </c>
      <c r="Q34" s="284"/>
      <c r="R34" s="217">
        <v>0</v>
      </c>
      <c r="S34" s="217">
        <v>0</v>
      </c>
      <c r="T34" s="217">
        <v>44</v>
      </c>
      <c r="U34" s="893">
        <v>300</v>
      </c>
      <c r="V34" s="893">
        <v>300</v>
      </c>
      <c r="W34" s="893">
        <v>300</v>
      </c>
      <c r="X34" s="893">
        <v>228</v>
      </c>
    </row>
    <row r="35" spans="1:24" ht="12.75">
      <c r="A35" s="70">
        <v>26</v>
      </c>
      <c r="B35" s="780">
        <v>3</v>
      </c>
      <c r="C35" s="822" t="s">
        <v>135</v>
      </c>
      <c r="D35" s="823"/>
      <c r="E35" s="823"/>
      <c r="F35" s="785">
        <v>0</v>
      </c>
      <c r="G35" s="785">
        <v>0</v>
      </c>
      <c r="H35" s="785">
        <v>400</v>
      </c>
      <c r="I35" s="785">
        <v>0</v>
      </c>
      <c r="J35" s="785">
        <v>0</v>
      </c>
      <c r="K35" s="786">
        <v>400</v>
      </c>
      <c r="L35" s="851"/>
      <c r="M35" s="787">
        <v>0</v>
      </c>
      <c r="N35" s="785">
        <v>0</v>
      </c>
      <c r="O35" s="785">
        <v>0</v>
      </c>
      <c r="P35" s="786">
        <f aca="true" t="shared" si="2" ref="P35:P40">SUM(M35:O35)</f>
        <v>0</v>
      </c>
      <c r="Q35" s="851"/>
      <c r="R35" s="803">
        <v>400</v>
      </c>
      <c r="S35" s="803">
        <v>1940</v>
      </c>
      <c r="T35" s="803">
        <v>0</v>
      </c>
      <c r="U35" s="803">
        <v>1940</v>
      </c>
      <c r="V35" s="803">
        <v>1940</v>
      </c>
      <c r="W35" s="803">
        <v>1400</v>
      </c>
      <c r="X35" s="803">
        <v>1343</v>
      </c>
    </row>
    <row r="36" spans="1:24" ht="12.75">
      <c r="A36" s="70">
        <v>27</v>
      </c>
      <c r="B36" s="72"/>
      <c r="C36" s="540" t="s">
        <v>375</v>
      </c>
      <c r="D36" s="588" t="s">
        <v>381</v>
      </c>
      <c r="E36" s="525"/>
      <c r="F36" s="528">
        <v>0</v>
      </c>
      <c r="G36" s="528">
        <v>0</v>
      </c>
      <c r="H36" s="528">
        <v>400</v>
      </c>
      <c r="I36" s="528">
        <v>0</v>
      </c>
      <c r="J36" s="528">
        <v>0</v>
      </c>
      <c r="K36" s="530">
        <f>SUM(F36:J36)</f>
        <v>400</v>
      </c>
      <c r="L36" s="612"/>
      <c r="M36" s="532"/>
      <c r="N36" s="528"/>
      <c r="O36" s="528"/>
      <c r="P36" s="530">
        <f t="shared" si="2"/>
        <v>0</v>
      </c>
      <c r="Q36" s="612"/>
      <c r="R36" s="543">
        <v>400</v>
      </c>
      <c r="S36" s="543">
        <v>1940</v>
      </c>
      <c r="T36" s="543">
        <v>0</v>
      </c>
      <c r="U36" s="543">
        <v>1940</v>
      </c>
      <c r="V36" s="543">
        <v>1940</v>
      </c>
      <c r="W36" s="961">
        <v>1400</v>
      </c>
      <c r="X36" s="961">
        <v>1343</v>
      </c>
    </row>
    <row r="37" spans="1:24" ht="12.75">
      <c r="A37" s="70">
        <v>28</v>
      </c>
      <c r="B37" s="85"/>
      <c r="C37" s="262"/>
      <c r="D37" s="232" t="s">
        <v>22</v>
      </c>
      <c r="E37" s="238" t="s">
        <v>216</v>
      </c>
      <c r="F37" s="228"/>
      <c r="G37" s="228"/>
      <c r="H37" s="235">
        <v>400</v>
      </c>
      <c r="I37" s="228"/>
      <c r="J37" s="228"/>
      <c r="K37" s="175">
        <f>SUM(F37:J37)</f>
        <v>400</v>
      </c>
      <c r="L37" s="284"/>
      <c r="M37" s="236"/>
      <c r="N37" s="228"/>
      <c r="O37" s="228"/>
      <c r="P37" s="175">
        <f t="shared" si="2"/>
        <v>0</v>
      </c>
      <c r="Q37" s="284"/>
      <c r="R37" s="217">
        <v>400</v>
      </c>
      <c r="S37" s="217">
        <v>1940</v>
      </c>
      <c r="T37" s="217">
        <v>0</v>
      </c>
      <c r="U37" s="217">
        <v>1940</v>
      </c>
      <c r="V37" s="217">
        <v>1940</v>
      </c>
      <c r="W37" s="893">
        <v>1400</v>
      </c>
      <c r="X37" s="893">
        <v>1343</v>
      </c>
    </row>
    <row r="38" spans="1:24" ht="12.75">
      <c r="A38" s="70">
        <v>29</v>
      </c>
      <c r="B38" s="780">
        <v>4</v>
      </c>
      <c r="C38" s="822" t="s">
        <v>217</v>
      </c>
      <c r="D38" s="823"/>
      <c r="E38" s="823"/>
      <c r="F38" s="785">
        <v>0</v>
      </c>
      <c r="G38" s="785">
        <v>0</v>
      </c>
      <c r="H38" s="785">
        <v>2582</v>
      </c>
      <c r="I38" s="785">
        <v>0</v>
      </c>
      <c r="J38" s="785">
        <v>0</v>
      </c>
      <c r="K38" s="786">
        <f>SUM(F38:J38)</f>
        <v>2582</v>
      </c>
      <c r="L38" s="851"/>
      <c r="M38" s="787">
        <v>0</v>
      </c>
      <c r="N38" s="785">
        <v>0</v>
      </c>
      <c r="O38" s="785">
        <v>0</v>
      </c>
      <c r="P38" s="786">
        <f t="shared" si="2"/>
        <v>0</v>
      </c>
      <c r="Q38" s="851"/>
      <c r="R38" s="803">
        <v>2582</v>
      </c>
      <c r="S38" s="803">
        <v>2582</v>
      </c>
      <c r="T38" s="803">
        <v>668</v>
      </c>
      <c r="U38" s="803">
        <v>2582</v>
      </c>
      <c r="V38" s="803">
        <v>2582</v>
      </c>
      <c r="W38" s="803">
        <v>2582</v>
      </c>
      <c r="X38" s="803">
        <v>2520</v>
      </c>
    </row>
    <row r="39" spans="1:24" ht="12.75">
      <c r="A39" s="70">
        <v>30</v>
      </c>
      <c r="B39" s="72"/>
      <c r="C39" s="540" t="s">
        <v>383</v>
      </c>
      <c r="D39" s="588" t="s">
        <v>376</v>
      </c>
      <c r="E39" s="525"/>
      <c r="F39" s="528">
        <v>0</v>
      </c>
      <c r="G39" s="528">
        <v>0</v>
      </c>
      <c r="H39" s="539">
        <v>2582</v>
      </c>
      <c r="I39" s="528">
        <v>0</v>
      </c>
      <c r="J39" s="528">
        <v>0</v>
      </c>
      <c r="K39" s="530">
        <f>SUM(F39:J39)</f>
        <v>2582</v>
      </c>
      <c r="L39" s="612"/>
      <c r="M39" s="532"/>
      <c r="N39" s="528"/>
      <c r="O39" s="528"/>
      <c r="P39" s="530">
        <f t="shared" si="2"/>
        <v>0</v>
      </c>
      <c r="Q39" s="612"/>
      <c r="R39" s="543">
        <v>2582</v>
      </c>
      <c r="S39" s="543">
        <v>2582</v>
      </c>
      <c r="T39" s="543">
        <v>668</v>
      </c>
      <c r="U39" s="543">
        <v>2582</v>
      </c>
      <c r="V39" s="543">
        <v>2582</v>
      </c>
      <c r="W39" s="543">
        <v>2582</v>
      </c>
      <c r="X39" s="543">
        <v>2520</v>
      </c>
    </row>
    <row r="40" spans="1:24" ht="12.75">
      <c r="A40" s="70">
        <v>31</v>
      </c>
      <c r="B40" s="85"/>
      <c r="C40" s="262"/>
      <c r="D40" s="232" t="s">
        <v>22</v>
      </c>
      <c r="E40" s="263" t="s">
        <v>218</v>
      </c>
      <c r="F40" s="319"/>
      <c r="G40" s="319"/>
      <c r="H40" s="235">
        <v>500</v>
      </c>
      <c r="I40" s="319"/>
      <c r="J40" s="319"/>
      <c r="K40" s="175">
        <f>SUM(F40:J40)</f>
        <v>500</v>
      </c>
      <c r="L40" s="284"/>
      <c r="M40" s="236"/>
      <c r="N40" s="228"/>
      <c r="O40" s="265"/>
      <c r="P40" s="175">
        <f t="shared" si="2"/>
        <v>0</v>
      </c>
      <c r="Q40" s="284"/>
      <c r="R40" s="217">
        <v>500</v>
      </c>
      <c r="S40" s="217">
        <v>500</v>
      </c>
      <c r="T40" s="217">
        <v>205</v>
      </c>
      <c r="U40" s="217">
        <v>500</v>
      </c>
      <c r="V40" s="217">
        <v>500</v>
      </c>
      <c r="W40" s="217">
        <v>500</v>
      </c>
      <c r="X40" s="217">
        <v>496</v>
      </c>
    </row>
    <row r="41" spans="1:24" ht="12.75">
      <c r="A41" s="70">
        <v>32</v>
      </c>
      <c r="B41" s="85"/>
      <c r="C41" s="262"/>
      <c r="D41" s="232" t="s">
        <v>23</v>
      </c>
      <c r="E41" s="263" t="s">
        <v>278</v>
      </c>
      <c r="F41" s="319"/>
      <c r="G41" s="319"/>
      <c r="H41" s="235">
        <v>100</v>
      </c>
      <c r="I41" s="319"/>
      <c r="J41" s="319"/>
      <c r="K41" s="175">
        <v>100</v>
      </c>
      <c r="L41" s="284"/>
      <c r="M41" s="236"/>
      <c r="N41" s="228"/>
      <c r="O41" s="265"/>
      <c r="P41" s="175">
        <v>0</v>
      </c>
      <c r="Q41" s="284"/>
      <c r="R41" s="217">
        <v>100</v>
      </c>
      <c r="S41" s="217">
        <v>100</v>
      </c>
      <c r="T41" s="217">
        <v>0</v>
      </c>
      <c r="U41" s="217">
        <v>100</v>
      </c>
      <c r="V41" s="217">
        <v>100</v>
      </c>
      <c r="W41" s="217">
        <v>100</v>
      </c>
      <c r="X41" s="217">
        <v>104</v>
      </c>
    </row>
    <row r="42" spans="1:24" ht="12.75">
      <c r="A42" s="70">
        <v>33</v>
      </c>
      <c r="B42" s="85"/>
      <c r="C42" s="262"/>
      <c r="D42" s="232" t="s">
        <v>24</v>
      </c>
      <c r="E42" s="263" t="s">
        <v>219</v>
      </c>
      <c r="F42" s="319"/>
      <c r="G42" s="319"/>
      <c r="H42" s="235">
        <v>1900</v>
      </c>
      <c r="I42" s="319"/>
      <c r="J42" s="319"/>
      <c r="K42" s="175">
        <f>SUM(F42:J42)</f>
        <v>1900</v>
      </c>
      <c r="L42" s="284"/>
      <c r="M42" s="236"/>
      <c r="N42" s="228"/>
      <c r="O42" s="265"/>
      <c r="P42" s="175">
        <f>SUM(M42:O42)</f>
        <v>0</v>
      </c>
      <c r="Q42" s="284"/>
      <c r="R42" s="217">
        <v>1900</v>
      </c>
      <c r="S42" s="217">
        <v>1900</v>
      </c>
      <c r="T42" s="217">
        <v>463</v>
      </c>
      <c r="U42" s="217">
        <v>1900</v>
      </c>
      <c r="V42" s="217">
        <v>1900</v>
      </c>
      <c r="W42" s="217">
        <v>1900</v>
      </c>
      <c r="X42" s="217">
        <v>1854</v>
      </c>
    </row>
    <row r="43" spans="1:24" ht="12.75">
      <c r="A43" s="70">
        <v>34</v>
      </c>
      <c r="B43" s="85"/>
      <c r="C43" s="262"/>
      <c r="D43" s="232" t="s">
        <v>25</v>
      </c>
      <c r="E43" s="263" t="s">
        <v>395</v>
      </c>
      <c r="F43" s="319"/>
      <c r="G43" s="319"/>
      <c r="H43" s="235">
        <v>82</v>
      </c>
      <c r="I43" s="319"/>
      <c r="J43" s="319"/>
      <c r="K43" s="175">
        <f>SUM(F43:J43)</f>
        <v>82</v>
      </c>
      <c r="L43" s="284"/>
      <c r="M43" s="236"/>
      <c r="N43" s="228"/>
      <c r="O43" s="265"/>
      <c r="P43" s="175">
        <v>0</v>
      </c>
      <c r="Q43" s="284"/>
      <c r="R43" s="217">
        <v>82</v>
      </c>
      <c r="S43" s="217">
        <v>82</v>
      </c>
      <c r="T43" s="217">
        <v>0</v>
      </c>
      <c r="U43" s="217">
        <v>82</v>
      </c>
      <c r="V43" s="217">
        <v>82</v>
      </c>
      <c r="W43" s="217">
        <v>82</v>
      </c>
      <c r="X43" s="217">
        <v>66</v>
      </c>
    </row>
    <row r="44" spans="1:24" ht="12.75">
      <c r="A44" s="70">
        <v>35</v>
      </c>
      <c r="B44" s="780">
        <v>5</v>
      </c>
      <c r="C44" s="822" t="s">
        <v>265</v>
      </c>
      <c r="D44" s="823"/>
      <c r="E44" s="823"/>
      <c r="F44" s="785">
        <v>0</v>
      </c>
      <c r="G44" s="785">
        <v>0</v>
      </c>
      <c r="H44" s="785">
        <f>H45</f>
        <v>12730</v>
      </c>
      <c r="I44" s="785">
        <v>0</v>
      </c>
      <c r="J44" s="785">
        <v>0</v>
      </c>
      <c r="K44" s="786">
        <f>SUM(F44:J44)</f>
        <v>12730</v>
      </c>
      <c r="L44" s="851"/>
      <c r="M44" s="787">
        <v>0</v>
      </c>
      <c r="N44" s="785">
        <v>0</v>
      </c>
      <c r="O44" s="785">
        <v>0</v>
      </c>
      <c r="P44" s="786">
        <f>SUM(M44:O44)</f>
        <v>0</v>
      </c>
      <c r="Q44" s="851"/>
      <c r="R44" s="803">
        <v>12730</v>
      </c>
      <c r="S44" s="803">
        <v>12730</v>
      </c>
      <c r="T44" s="803">
        <v>1459</v>
      </c>
      <c r="U44" s="803">
        <v>12730</v>
      </c>
      <c r="V44" s="803">
        <v>12730</v>
      </c>
      <c r="W44" s="803">
        <v>12730</v>
      </c>
      <c r="X44" s="803">
        <v>10001</v>
      </c>
    </row>
    <row r="45" spans="1:24" ht="12.75">
      <c r="A45" s="70">
        <v>36</v>
      </c>
      <c r="B45" s="72"/>
      <c r="C45" s="540" t="s">
        <v>383</v>
      </c>
      <c r="D45" s="588" t="s">
        <v>384</v>
      </c>
      <c r="E45" s="525"/>
      <c r="F45" s="528">
        <v>0</v>
      </c>
      <c r="G45" s="528">
        <v>0</v>
      </c>
      <c r="H45" s="539">
        <f>SUM(H46:H50)</f>
        <v>12730</v>
      </c>
      <c r="I45" s="528">
        <v>0</v>
      </c>
      <c r="J45" s="528">
        <v>0</v>
      </c>
      <c r="K45" s="530">
        <v>12730</v>
      </c>
      <c r="L45" s="612"/>
      <c r="M45" s="532"/>
      <c r="N45" s="528"/>
      <c r="O45" s="528"/>
      <c r="P45" s="530">
        <f>SUM(M45:O45)</f>
        <v>0</v>
      </c>
      <c r="Q45" s="612"/>
      <c r="R45" s="543">
        <v>12730</v>
      </c>
      <c r="S45" s="543">
        <v>12730</v>
      </c>
      <c r="T45" s="543">
        <v>1459</v>
      </c>
      <c r="U45" s="543">
        <v>12730</v>
      </c>
      <c r="V45" s="543">
        <v>12730</v>
      </c>
      <c r="W45" s="543">
        <v>12730</v>
      </c>
      <c r="X45" s="543">
        <v>10001</v>
      </c>
    </row>
    <row r="46" spans="1:24" ht="12.75">
      <c r="A46" s="70">
        <v>37</v>
      </c>
      <c r="B46" s="85"/>
      <c r="C46" s="262"/>
      <c r="D46" s="232" t="s">
        <v>22</v>
      </c>
      <c r="E46" s="263" t="s">
        <v>170</v>
      </c>
      <c r="F46" s="319"/>
      <c r="G46" s="319"/>
      <c r="H46" s="235">
        <v>6000</v>
      </c>
      <c r="I46" s="319"/>
      <c r="J46" s="319"/>
      <c r="K46" s="175">
        <f>SUM(F46:J46)</f>
        <v>6000</v>
      </c>
      <c r="L46" s="284"/>
      <c r="M46" s="236"/>
      <c r="N46" s="228"/>
      <c r="O46" s="265"/>
      <c r="P46" s="175">
        <f>SUM(M46:O46)</f>
        <v>0</v>
      </c>
      <c r="Q46" s="284"/>
      <c r="R46" s="217">
        <v>6000</v>
      </c>
      <c r="S46" s="217">
        <v>6000</v>
      </c>
      <c r="T46" s="217">
        <v>1204</v>
      </c>
      <c r="U46" s="217">
        <v>6000</v>
      </c>
      <c r="V46" s="217">
        <v>6000</v>
      </c>
      <c r="W46" s="217">
        <v>6000</v>
      </c>
      <c r="X46" s="217">
        <v>4879</v>
      </c>
    </row>
    <row r="47" spans="1:24" ht="12.75">
      <c r="A47" s="70">
        <v>38</v>
      </c>
      <c r="B47" s="85"/>
      <c r="C47" s="262"/>
      <c r="D47" s="232" t="s">
        <v>23</v>
      </c>
      <c r="E47" s="263" t="s">
        <v>279</v>
      </c>
      <c r="F47" s="319"/>
      <c r="G47" s="319"/>
      <c r="H47" s="235">
        <v>430</v>
      </c>
      <c r="I47" s="319"/>
      <c r="J47" s="319"/>
      <c r="K47" s="175">
        <v>430</v>
      </c>
      <c r="L47" s="284"/>
      <c r="M47" s="236"/>
      <c r="N47" s="228"/>
      <c r="O47" s="265"/>
      <c r="P47" s="175">
        <v>0</v>
      </c>
      <c r="Q47" s="284"/>
      <c r="R47" s="217">
        <v>430</v>
      </c>
      <c r="S47" s="217">
        <v>430</v>
      </c>
      <c r="T47" s="217">
        <v>55</v>
      </c>
      <c r="U47" s="217">
        <v>430</v>
      </c>
      <c r="V47" s="217">
        <v>430</v>
      </c>
      <c r="W47" s="217">
        <v>430</v>
      </c>
      <c r="X47" s="217">
        <v>240</v>
      </c>
    </row>
    <row r="48" spans="1:24" ht="12.75">
      <c r="A48" s="70">
        <v>39</v>
      </c>
      <c r="B48" s="85"/>
      <c r="C48" s="262"/>
      <c r="D48" s="232" t="s">
        <v>24</v>
      </c>
      <c r="E48" s="263" t="s">
        <v>192</v>
      </c>
      <c r="F48" s="319"/>
      <c r="G48" s="319"/>
      <c r="H48" s="235">
        <v>3000</v>
      </c>
      <c r="I48" s="319"/>
      <c r="J48" s="319"/>
      <c r="K48" s="175">
        <v>3000</v>
      </c>
      <c r="L48" s="284"/>
      <c r="M48" s="236"/>
      <c r="N48" s="228"/>
      <c r="O48" s="265"/>
      <c r="P48" s="175">
        <v>0</v>
      </c>
      <c r="Q48" s="284"/>
      <c r="R48" s="217">
        <v>3000</v>
      </c>
      <c r="S48" s="217">
        <v>3000</v>
      </c>
      <c r="T48" s="217">
        <v>0</v>
      </c>
      <c r="U48" s="217">
        <v>3000</v>
      </c>
      <c r="V48" s="217">
        <v>3000</v>
      </c>
      <c r="W48" s="217">
        <v>3000</v>
      </c>
      <c r="X48" s="217">
        <v>2428</v>
      </c>
    </row>
    <row r="49" spans="1:24" ht="12.75">
      <c r="A49" s="70">
        <v>40</v>
      </c>
      <c r="B49" s="85"/>
      <c r="C49" s="262"/>
      <c r="D49" s="232" t="s">
        <v>25</v>
      </c>
      <c r="E49" s="263" t="s">
        <v>300</v>
      </c>
      <c r="F49" s="319"/>
      <c r="G49" s="319"/>
      <c r="H49" s="235">
        <v>800</v>
      </c>
      <c r="I49" s="319"/>
      <c r="J49" s="319"/>
      <c r="K49" s="175">
        <v>800</v>
      </c>
      <c r="L49" s="284"/>
      <c r="M49" s="236"/>
      <c r="N49" s="228"/>
      <c r="O49" s="265"/>
      <c r="P49" s="175">
        <v>0</v>
      </c>
      <c r="Q49" s="284"/>
      <c r="R49" s="217">
        <v>800</v>
      </c>
      <c r="S49" s="217">
        <v>800</v>
      </c>
      <c r="T49" s="217">
        <v>0</v>
      </c>
      <c r="U49" s="217">
        <v>800</v>
      </c>
      <c r="V49" s="217">
        <v>800</v>
      </c>
      <c r="W49" s="217">
        <v>800</v>
      </c>
      <c r="X49" s="217">
        <v>336</v>
      </c>
    </row>
    <row r="50" spans="1:24" ht="13.5" thickBot="1">
      <c r="A50" s="71">
        <v>41</v>
      </c>
      <c r="B50" s="170"/>
      <c r="C50" s="285"/>
      <c r="D50" s="286" t="s">
        <v>26</v>
      </c>
      <c r="E50" s="320" t="s">
        <v>553</v>
      </c>
      <c r="F50" s="321"/>
      <c r="G50" s="321"/>
      <c r="H50" s="260">
        <v>2500</v>
      </c>
      <c r="I50" s="321"/>
      <c r="J50" s="321"/>
      <c r="K50" s="287">
        <v>2500</v>
      </c>
      <c r="L50" s="284"/>
      <c r="M50" s="254"/>
      <c r="N50" s="255"/>
      <c r="O50" s="322"/>
      <c r="P50" s="287">
        <v>0</v>
      </c>
      <c r="Q50" s="284"/>
      <c r="R50" s="205">
        <v>2500</v>
      </c>
      <c r="S50" s="205">
        <v>2500</v>
      </c>
      <c r="T50" s="205">
        <v>200</v>
      </c>
      <c r="U50" s="205">
        <v>2500</v>
      </c>
      <c r="V50" s="205">
        <v>2500</v>
      </c>
      <c r="W50" s="205">
        <v>2500</v>
      </c>
      <c r="X50" s="205">
        <v>2118</v>
      </c>
    </row>
  </sheetData>
  <sheetProtection/>
  <mergeCells count="23">
    <mergeCell ref="X5:X9"/>
    <mergeCell ref="M8:M9"/>
    <mergeCell ref="G8:G9"/>
    <mergeCell ref="W5:W9"/>
    <mergeCell ref="O8:O9"/>
    <mergeCell ref="B6:K6"/>
    <mergeCell ref="M5:P5"/>
    <mergeCell ref="D7:K7"/>
    <mergeCell ref="F8:F9"/>
    <mergeCell ref="H8:H9"/>
    <mergeCell ref="T5:T9"/>
    <mergeCell ref="M7:P7"/>
    <mergeCell ref="J8:J9"/>
    <mergeCell ref="K8:K9"/>
    <mergeCell ref="A5:K5"/>
    <mergeCell ref="P8:P9"/>
    <mergeCell ref="V5:V9"/>
    <mergeCell ref="S5:S9"/>
    <mergeCell ref="R5:R9"/>
    <mergeCell ref="I8:I9"/>
    <mergeCell ref="N8:N9"/>
    <mergeCell ref="U5:U9"/>
    <mergeCell ref="M6:P6"/>
  </mergeCells>
  <printOptions/>
  <pageMargins left="0.77" right="0.75" top="0.69" bottom="0.5" header="0.4921259845" footer="0.4921259845"/>
  <pageSetup horizontalDpi="600" verticalDpi="600" orientation="landscape" paperSize="9" scale="8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7"/>
  <sheetViews>
    <sheetView zoomScale="88" zoomScaleNormal="88" zoomScalePageLayoutView="0" workbookViewId="0" topLeftCell="A1">
      <selection activeCell="X26" sqref="X26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7.28125" style="0" customWidth="1"/>
    <col min="4" max="4" width="2.28125" style="0" customWidth="1"/>
    <col min="5" max="5" width="34.421875" style="0" customWidth="1"/>
    <col min="6" max="6" width="7.28125" style="0" customWidth="1"/>
    <col min="7" max="7" width="7.7109375" style="0" customWidth="1"/>
    <col min="8" max="8" width="7.57421875" style="0" customWidth="1"/>
    <col min="9" max="9" width="6.421875" style="0" customWidth="1"/>
    <col min="10" max="10" width="9.57421875" style="0" customWidth="1"/>
    <col min="11" max="11" width="0.9921875" style="84" hidden="1" customWidth="1"/>
    <col min="12" max="12" width="9.7109375" style="0" customWidth="1"/>
    <col min="13" max="13" width="6.8515625" style="0" hidden="1" customWidth="1"/>
    <col min="14" max="14" width="6.28125" style="0" hidden="1" customWidth="1"/>
    <col min="15" max="15" width="8.7109375" style="0" customWidth="1"/>
    <col min="16" max="16" width="8.57421875" style="0" customWidth="1"/>
    <col min="17" max="17" width="0.71875" style="84" customWidth="1"/>
    <col min="18" max="18" width="9.8515625" style="0" customWidth="1"/>
    <col min="19" max="20" width="9.8515625" style="0" hidden="1" customWidth="1"/>
    <col min="21" max="24" width="9.8515625" style="0" customWidth="1"/>
  </cols>
  <sheetData>
    <row r="1" spans="10:24" ht="12.75">
      <c r="J1" s="123"/>
      <c r="P1" s="23"/>
      <c r="R1" s="23"/>
      <c r="S1" s="23"/>
      <c r="T1" s="23"/>
      <c r="U1" s="23"/>
      <c r="V1" s="23"/>
      <c r="W1" s="23"/>
      <c r="X1" s="23"/>
    </row>
    <row r="2" spans="2:24" ht="18.75">
      <c r="B2" s="165" t="s">
        <v>233</v>
      </c>
      <c r="C2" s="166"/>
      <c r="D2" s="166"/>
      <c r="E2" s="166"/>
      <c r="F2" s="166"/>
      <c r="J2" s="23"/>
      <c r="R2" s="23"/>
      <c r="S2" s="23"/>
      <c r="T2" s="23"/>
      <c r="U2" s="23"/>
      <c r="V2" s="23"/>
      <c r="W2" s="23"/>
      <c r="X2" s="23"/>
    </row>
    <row r="3" ht="9.75" customHeight="1" thickBot="1"/>
    <row r="4" spans="1:24" ht="13.5" customHeigh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85"/>
      <c r="M4" s="663"/>
      <c r="N4" s="663"/>
      <c r="O4" s="663"/>
      <c r="P4" s="664"/>
      <c r="Q4" s="665"/>
      <c r="R4" s="1003" t="s">
        <v>457</v>
      </c>
      <c r="S4" s="1003" t="s">
        <v>470</v>
      </c>
      <c r="T4" s="1003" t="s">
        <v>480</v>
      </c>
      <c r="U4" s="1003" t="s">
        <v>496</v>
      </c>
      <c r="V4" s="1003" t="s">
        <v>523</v>
      </c>
      <c r="W4" s="1003" t="s">
        <v>535</v>
      </c>
      <c r="X4" s="1003" t="s">
        <v>563</v>
      </c>
    </row>
    <row r="5" spans="1:24" ht="18.75" customHeight="1">
      <c r="A5" s="463"/>
      <c r="B5" s="1037" t="s">
        <v>30</v>
      </c>
      <c r="C5" s="1038"/>
      <c r="D5" s="1038"/>
      <c r="E5" s="1038"/>
      <c r="F5" s="1038"/>
      <c r="G5" s="1038"/>
      <c r="H5" s="1038"/>
      <c r="I5" s="1038"/>
      <c r="J5" s="1039"/>
      <c r="K5" s="676"/>
      <c r="L5" s="978" t="s">
        <v>29</v>
      </c>
      <c r="M5" s="1009"/>
      <c r="N5" s="1009"/>
      <c r="O5" s="1009"/>
      <c r="P5" s="1010"/>
      <c r="Q5" s="650"/>
      <c r="R5" s="1004"/>
      <c r="S5" s="1004"/>
      <c r="T5" s="1004"/>
      <c r="U5" s="1004"/>
      <c r="V5" s="1004"/>
      <c r="W5" s="1004"/>
      <c r="X5" s="1004"/>
    </row>
    <row r="6" spans="1:24" ht="12.75">
      <c r="A6" s="459"/>
      <c r="B6" s="460" t="s">
        <v>117</v>
      </c>
      <c r="C6" s="478" t="s">
        <v>27</v>
      </c>
      <c r="D6" s="995" t="s">
        <v>28</v>
      </c>
      <c r="E6" s="996"/>
      <c r="F6" s="996"/>
      <c r="G6" s="996"/>
      <c r="H6" s="996"/>
      <c r="I6" s="996"/>
      <c r="J6" s="997"/>
      <c r="K6" s="678"/>
      <c r="L6" s="1008" t="s">
        <v>28</v>
      </c>
      <c r="M6" s="1009"/>
      <c r="N6" s="1009"/>
      <c r="O6" s="1009"/>
      <c r="P6" s="1010"/>
      <c r="Q6" s="656"/>
      <c r="R6" s="1004"/>
      <c r="S6" s="1004"/>
      <c r="T6" s="1004"/>
      <c r="U6" s="1004"/>
      <c r="V6" s="1004"/>
      <c r="W6" s="1004"/>
      <c r="X6" s="1004"/>
    </row>
    <row r="7" spans="1:24" ht="12.75">
      <c r="A7" s="463"/>
      <c r="B7" s="464" t="s">
        <v>118</v>
      </c>
      <c r="C7" s="482" t="s">
        <v>116</v>
      </c>
      <c r="D7" s="466"/>
      <c r="E7" s="467" t="s">
        <v>21</v>
      </c>
      <c r="F7" s="982">
        <v>610</v>
      </c>
      <c r="G7" s="973">
        <v>620</v>
      </c>
      <c r="H7" s="973">
        <v>630</v>
      </c>
      <c r="I7" s="973">
        <v>640</v>
      </c>
      <c r="J7" s="989" t="s">
        <v>13</v>
      </c>
      <c r="K7" s="679"/>
      <c r="L7" s="982">
        <v>713</v>
      </c>
      <c r="M7" s="973">
        <v>718</v>
      </c>
      <c r="N7" s="973">
        <v>716</v>
      </c>
      <c r="O7" s="981">
        <v>717</v>
      </c>
      <c r="P7" s="989" t="s">
        <v>13</v>
      </c>
      <c r="Q7" s="659"/>
      <c r="R7" s="1004"/>
      <c r="S7" s="1004"/>
      <c r="T7" s="1004"/>
      <c r="U7" s="1004"/>
      <c r="V7" s="1004"/>
      <c r="W7" s="1004"/>
      <c r="X7" s="1004"/>
    </row>
    <row r="8" spans="1:24" ht="13.5" thickBot="1">
      <c r="A8" s="483"/>
      <c r="B8" s="469"/>
      <c r="C8" s="485"/>
      <c r="D8" s="471"/>
      <c r="E8" s="472"/>
      <c r="F8" s="983"/>
      <c r="G8" s="974"/>
      <c r="H8" s="974"/>
      <c r="I8" s="974"/>
      <c r="J8" s="990"/>
      <c r="K8" s="679"/>
      <c r="L8" s="983"/>
      <c r="M8" s="974"/>
      <c r="N8" s="974"/>
      <c r="O8" s="974"/>
      <c r="P8" s="990"/>
      <c r="Q8" s="659"/>
      <c r="R8" s="1012"/>
      <c r="S8" s="1012"/>
      <c r="T8" s="1012"/>
      <c r="U8" s="1012"/>
      <c r="V8" s="1012"/>
      <c r="W8" s="1012"/>
      <c r="X8" s="1012"/>
    </row>
    <row r="9" spans="1:24" ht="16.5" thickBot="1" thickTop="1">
      <c r="A9" s="69">
        <v>1</v>
      </c>
      <c r="B9" s="732" t="s">
        <v>250</v>
      </c>
      <c r="C9" s="733"/>
      <c r="D9" s="734"/>
      <c r="E9" s="735"/>
      <c r="F9" s="721">
        <f>F10+F14+F18+F25</f>
        <v>40700</v>
      </c>
      <c r="G9" s="736">
        <f>G10+G14+G18+G25</f>
        <v>14210</v>
      </c>
      <c r="H9" s="736">
        <f>H10+H14+H18+H25</f>
        <v>43615</v>
      </c>
      <c r="I9" s="736">
        <v>0</v>
      </c>
      <c r="J9" s="737">
        <f aca="true" t="shared" si="0" ref="J9:J31">SUM(F9:I9)</f>
        <v>98525</v>
      </c>
      <c r="K9" s="740"/>
      <c r="L9" s="721">
        <v>0</v>
      </c>
      <c r="M9" s="736">
        <v>0</v>
      </c>
      <c r="N9" s="736">
        <v>0</v>
      </c>
      <c r="O9" s="736">
        <v>603100</v>
      </c>
      <c r="P9" s="737">
        <v>603100</v>
      </c>
      <c r="Q9" s="720"/>
      <c r="R9" s="741">
        <f>J9+P9</f>
        <v>701625</v>
      </c>
      <c r="S9" s="741">
        <f aca="true" t="shared" si="1" ref="S9:X9">S10+S14+S18+S25+S42</f>
        <v>706625</v>
      </c>
      <c r="T9" s="741">
        <f t="shared" si="1"/>
        <v>22378</v>
      </c>
      <c r="U9" s="741">
        <f t="shared" si="1"/>
        <v>120943</v>
      </c>
      <c r="V9" s="741">
        <f t="shared" si="1"/>
        <v>120943</v>
      </c>
      <c r="W9" s="741">
        <f t="shared" si="1"/>
        <v>129651</v>
      </c>
      <c r="X9" s="741">
        <f t="shared" si="1"/>
        <v>117941</v>
      </c>
    </row>
    <row r="10" spans="1:24" ht="13.5" thickTop="1">
      <c r="A10" s="70">
        <f>A9+1</f>
        <v>2</v>
      </c>
      <c r="B10" s="769">
        <v>1</v>
      </c>
      <c r="C10" s="770" t="s">
        <v>127</v>
      </c>
      <c r="D10" s="771"/>
      <c r="E10" s="772"/>
      <c r="F10" s="835">
        <f>F11</f>
        <v>0</v>
      </c>
      <c r="G10" s="794">
        <f>G11</f>
        <v>0</v>
      </c>
      <c r="H10" s="794">
        <f>H11</f>
        <v>18230</v>
      </c>
      <c r="I10" s="794">
        <f>I11</f>
        <v>0</v>
      </c>
      <c r="J10" s="810">
        <f t="shared" si="0"/>
        <v>18230</v>
      </c>
      <c r="K10" s="810"/>
      <c r="L10" s="835">
        <v>0</v>
      </c>
      <c r="M10" s="794">
        <v>0</v>
      </c>
      <c r="N10" s="794">
        <v>0</v>
      </c>
      <c r="O10" s="794">
        <v>0</v>
      </c>
      <c r="P10" s="810">
        <f>SUM(L10:O10)</f>
        <v>0</v>
      </c>
      <c r="Q10" s="776"/>
      <c r="R10" s="813">
        <v>18230</v>
      </c>
      <c r="S10" s="813">
        <v>18230</v>
      </c>
      <c r="T10" s="813">
        <v>4557</v>
      </c>
      <c r="U10" s="813">
        <v>18230</v>
      </c>
      <c r="V10" s="813">
        <v>18230</v>
      </c>
      <c r="W10" s="813">
        <v>20125</v>
      </c>
      <c r="X10" s="813">
        <v>20124</v>
      </c>
    </row>
    <row r="11" spans="1:24" ht="12.75">
      <c r="A11" s="70">
        <f>A10+1</f>
        <v>3</v>
      </c>
      <c r="B11" s="67"/>
      <c r="C11" s="544" t="s">
        <v>126</v>
      </c>
      <c r="D11" s="613" t="s">
        <v>127</v>
      </c>
      <c r="E11" s="545"/>
      <c r="F11" s="532">
        <f>SUM(F12:F12)</f>
        <v>0</v>
      </c>
      <c r="G11" s="528">
        <f>SUM(G12:G12)</f>
        <v>0</v>
      </c>
      <c r="H11" s="528">
        <f>SUM(H12:H12)</f>
        <v>18230</v>
      </c>
      <c r="I11" s="528">
        <f>SUM(I12:I12)</f>
        <v>0</v>
      </c>
      <c r="J11" s="550">
        <f t="shared" si="0"/>
        <v>18230</v>
      </c>
      <c r="K11" s="574"/>
      <c r="L11" s="532"/>
      <c r="M11" s="528"/>
      <c r="N11" s="528"/>
      <c r="O11" s="528"/>
      <c r="P11" s="550">
        <v>0</v>
      </c>
      <c r="Q11" s="531"/>
      <c r="R11" s="543">
        <v>18230</v>
      </c>
      <c r="S11" s="543">
        <v>18230</v>
      </c>
      <c r="T11" s="543">
        <v>4557</v>
      </c>
      <c r="U11" s="543">
        <v>18230</v>
      </c>
      <c r="V11" s="543">
        <v>18230</v>
      </c>
      <c r="W11" s="543">
        <v>20125</v>
      </c>
      <c r="X11" s="543">
        <v>20124</v>
      </c>
    </row>
    <row r="12" spans="1:24" ht="12.75">
      <c r="A12" s="70">
        <f>A11+1</f>
        <v>4</v>
      </c>
      <c r="B12" s="66"/>
      <c r="C12" s="274"/>
      <c r="D12" s="232" t="s">
        <v>22</v>
      </c>
      <c r="E12" s="245" t="s">
        <v>413</v>
      </c>
      <c r="F12" s="236"/>
      <c r="G12" s="228"/>
      <c r="H12" s="235">
        <v>18230</v>
      </c>
      <c r="I12" s="246"/>
      <c r="J12" s="230">
        <f t="shared" si="0"/>
        <v>18230</v>
      </c>
      <c r="K12" s="226"/>
      <c r="L12" s="251"/>
      <c r="M12" s="247"/>
      <c r="N12" s="247"/>
      <c r="O12" s="247"/>
      <c r="P12" s="250">
        <v>0</v>
      </c>
      <c r="Q12" s="179"/>
      <c r="R12" s="261">
        <v>18230</v>
      </c>
      <c r="S12" s="261">
        <v>18230</v>
      </c>
      <c r="T12" s="261">
        <v>4557</v>
      </c>
      <c r="U12" s="261">
        <v>18230</v>
      </c>
      <c r="V12" s="261">
        <v>18230</v>
      </c>
      <c r="W12" s="261">
        <v>18230</v>
      </c>
      <c r="X12" s="261">
        <v>18230</v>
      </c>
    </row>
    <row r="13" spans="1:24" ht="12.75">
      <c r="A13" s="70">
        <v>5</v>
      </c>
      <c r="B13" s="66"/>
      <c r="C13" s="262"/>
      <c r="D13" s="232" t="s">
        <v>23</v>
      </c>
      <c r="E13" s="263" t="s">
        <v>548</v>
      </c>
      <c r="F13" s="246"/>
      <c r="G13" s="247"/>
      <c r="H13" s="248">
        <v>0</v>
      </c>
      <c r="I13" s="249"/>
      <c r="J13" s="230">
        <v>0</v>
      </c>
      <c r="K13" s="226"/>
      <c r="L13" s="251"/>
      <c r="M13" s="247"/>
      <c r="N13" s="247"/>
      <c r="O13" s="247"/>
      <c r="P13" s="250">
        <v>0</v>
      </c>
      <c r="Q13" s="179"/>
      <c r="R13" s="261">
        <v>0</v>
      </c>
      <c r="S13" s="261">
        <v>0</v>
      </c>
      <c r="T13" s="261"/>
      <c r="U13" s="261">
        <v>0</v>
      </c>
      <c r="V13" s="261">
        <v>0</v>
      </c>
      <c r="W13" s="910">
        <v>1895</v>
      </c>
      <c r="X13" s="910">
        <v>1894</v>
      </c>
    </row>
    <row r="14" spans="1:24" ht="12.75">
      <c r="A14" s="70">
        <v>6</v>
      </c>
      <c r="B14" s="780">
        <v>2</v>
      </c>
      <c r="C14" s="781" t="s">
        <v>220</v>
      </c>
      <c r="D14" s="782"/>
      <c r="E14" s="783"/>
      <c r="F14" s="787">
        <v>0</v>
      </c>
      <c r="G14" s="815">
        <v>0</v>
      </c>
      <c r="H14" s="815">
        <v>1706</v>
      </c>
      <c r="I14" s="815">
        <v>0</v>
      </c>
      <c r="J14" s="806">
        <f t="shared" si="0"/>
        <v>1706</v>
      </c>
      <c r="K14" s="810"/>
      <c r="L14" s="817">
        <v>0</v>
      </c>
      <c r="M14" s="815">
        <v>0</v>
      </c>
      <c r="N14" s="785">
        <v>0</v>
      </c>
      <c r="O14" s="785">
        <v>0</v>
      </c>
      <c r="P14" s="786">
        <v>0</v>
      </c>
      <c r="Q14" s="851"/>
      <c r="R14" s="803">
        <v>1706</v>
      </c>
      <c r="S14" s="803">
        <v>1706</v>
      </c>
      <c r="T14" s="803">
        <v>0</v>
      </c>
      <c r="U14" s="803">
        <v>1706</v>
      </c>
      <c r="V14" s="803">
        <v>1706</v>
      </c>
      <c r="W14" s="803">
        <v>1721</v>
      </c>
      <c r="X14" s="803">
        <v>1688</v>
      </c>
    </row>
    <row r="15" spans="1:24" ht="12.75">
      <c r="A15" s="70">
        <v>7</v>
      </c>
      <c r="B15" s="66"/>
      <c r="C15" s="524" t="s">
        <v>3</v>
      </c>
      <c r="D15" s="588" t="s">
        <v>4</v>
      </c>
      <c r="E15" s="573"/>
      <c r="F15" s="532"/>
      <c r="G15" s="528"/>
      <c r="H15" s="528">
        <v>1706</v>
      </c>
      <c r="I15" s="528"/>
      <c r="J15" s="550">
        <f t="shared" si="0"/>
        <v>1706</v>
      </c>
      <c r="K15" s="574"/>
      <c r="L15" s="532"/>
      <c r="M15" s="528"/>
      <c r="N15" s="528"/>
      <c r="O15" s="528"/>
      <c r="P15" s="530">
        <v>0</v>
      </c>
      <c r="Q15" s="612"/>
      <c r="R15" s="543">
        <v>1706</v>
      </c>
      <c r="S15" s="543">
        <v>1706</v>
      </c>
      <c r="T15" s="543">
        <v>0</v>
      </c>
      <c r="U15" s="543">
        <v>1706</v>
      </c>
      <c r="V15" s="543">
        <v>1706</v>
      </c>
      <c r="W15" s="543">
        <v>1721</v>
      </c>
      <c r="X15" s="543">
        <v>1688</v>
      </c>
    </row>
    <row r="16" spans="1:24" ht="12.75">
      <c r="A16" s="70">
        <v>8</v>
      </c>
      <c r="B16" s="67"/>
      <c r="C16" s="323"/>
      <c r="D16" s="315" t="s">
        <v>22</v>
      </c>
      <c r="E16" s="313" t="s">
        <v>81</v>
      </c>
      <c r="F16" s="324"/>
      <c r="G16" s="317"/>
      <c r="H16" s="318">
        <v>1500</v>
      </c>
      <c r="I16" s="316"/>
      <c r="J16" s="250">
        <f t="shared" si="0"/>
        <v>1500</v>
      </c>
      <c r="K16" s="226"/>
      <c r="L16" s="251"/>
      <c r="M16" s="247"/>
      <c r="N16" s="247"/>
      <c r="O16" s="247"/>
      <c r="P16" s="283">
        <v>0</v>
      </c>
      <c r="Q16" s="334"/>
      <c r="R16" s="261">
        <v>1500</v>
      </c>
      <c r="S16" s="261">
        <v>1500</v>
      </c>
      <c r="T16" s="261">
        <v>0</v>
      </c>
      <c r="U16" s="261">
        <v>1500</v>
      </c>
      <c r="V16" s="261">
        <v>1500</v>
      </c>
      <c r="W16" s="261">
        <v>1500</v>
      </c>
      <c r="X16" s="261">
        <v>1467</v>
      </c>
    </row>
    <row r="17" spans="1:24" ht="12.75">
      <c r="A17" s="70">
        <v>9</v>
      </c>
      <c r="B17" s="67"/>
      <c r="C17" s="231"/>
      <c r="D17" s="232" t="s">
        <v>23</v>
      </c>
      <c r="E17" s="238" t="s">
        <v>260</v>
      </c>
      <c r="F17" s="228"/>
      <c r="G17" s="228"/>
      <c r="H17" s="235">
        <v>206</v>
      </c>
      <c r="I17" s="228"/>
      <c r="J17" s="228">
        <f t="shared" si="0"/>
        <v>206</v>
      </c>
      <c r="K17" s="228"/>
      <c r="L17" s="228"/>
      <c r="M17" s="228"/>
      <c r="N17" s="228"/>
      <c r="O17" s="228"/>
      <c r="P17" s="228">
        <v>0</v>
      </c>
      <c r="Q17" s="228"/>
      <c r="R17" s="228">
        <v>206</v>
      </c>
      <c r="S17" s="228">
        <v>206</v>
      </c>
      <c r="T17" s="228">
        <v>0</v>
      </c>
      <c r="U17" s="209">
        <v>221</v>
      </c>
      <c r="V17" s="209">
        <v>221</v>
      </c>
      <c r="W17" s="209">
        <v>221</v>
      </c>
      <c r="X17" s="209">
        <v>221</v>
      </c>
    </row>
    <row r="18" spans="1:24" ht="12.75">
      <c r="A18" s="70">
        <v>10</v>
      </c>
      <c r="B18" s="780">
        <v>3</v>
      </c>
      <c r="C18" s="781" t="s">
        <v>221</v>
      </c>
      <c r="D18" s="771"/>
      <c r="E18" s="772"/>
      <c r="F18" s="835">
        <v>18000</v>
      </c>
      <c r="G18" s="794">
        <v>6300</v>
      </c>
      <c r="H18" s="794">
        <v>13607</v>
      </c>
      <c r="I18" s="794">
        <f>I19</f>
        <v>0</v>
      </c>
      <c r="J18" s="821">
        <f>F18+G18+H18+I18</f>
        <v>37907</v>
      </c>
      <c r="K18" s="810"/>
      <c r="L18" s="835">
        <v>0</v>
      </c>
      <c r="M18" s="794">
        <v>0</v>
      </c>
      <c r="N18" s="794">
        <v>0</v>
      </c>
      <c r="O18" s="794">
        <v>0</v>
      </c>
      <c r="P18" s="810">
        <v>0</v>
      </c>
      <c r="Q18" s="776"/>
      <c r="R18" s="779">
        <v>37907</v>
      </c>
      <c r="S18" s="779">
        <v>37907</v>
      </c>
      <c r="T18" s="779">
        <v>9834</v>
      </c>
      <c r="U18" s="779">
        <v>44935</v>
      </c>
      <c r="V18" s="779">
        <v>44935</v>
      </c>
      <c r="W18" s="779">
        <v>45400</v>
      </c>
      <c r="X18" s="779">
        <v>42754</v>
      </c>
    </row>
    <row r="19" spans="1:24" ht="12" customHeight="1">
      <c r="A19" s="70">
        <v>11</v>
      </c>
      <c r="B19" s="67"/>
      <c r="C19" s="537" t="s">
        <v>258</v>
      </c>
      <c r="D19" s="613" t="s">
        <v>259</v>
      </c>
      <c r="E19" s="573"/>
      <c r="F19" s="532">
        <v>18000</v>
      </c>
      <c r="G19" s="534">
        <v>6300</v>
      </c>
      <c r="H19" s="547">
        <v>13607</v>
      </c>
      <c r="I19" s="546">
        <f>I23</f>
        <v>0</v>
      </c>
      <c r="J19" s="550">
        <f t="shared" si="0"/>
        <v>37907</v>
      </c>
      <c r="K19" s="614"/>
      <c r="L19" s="549"/>
      <c r="M19" s="534"/>
      <c r="N19" s="534"/>
      <c r="O19" s="534"/>
      <c r="P19" s="557">
        <v>0</v>
      </c>
      <c r="Q19" s="531"/>
      <c r="R19" s="543">
        <v>37907</v>
      </c>
      <c r="S19" s="543">
        <v>37907</v>
      </c>
      <c r="T19" s="543">
        <v>9834</v>
      </c>
      <c r="U19" s="543">
        <v>44935</v>
      </c>
      <c r="V19" s="543">
        <v>44935</v>
      </c>
      <c r="W19" s="543">
        <v>45400</v>
      </c>
      <c r="X19" s="543">
        <v>42754</v>
      </c>
    </row>
    <row r="20" spans="1:24" s="129" customFormat="1" ht="12" customHeight="1">
      <c r="A20" s="132">
        <v>12</v>
      </c>
      <c r="B20" s="128"/>
      <c r="C20" s="325"/>
      <c r="D20" s="326" t="s">
        <v>22</v>
      </c>
      <c r="E20" s="239" t="s">
        <v>262</v>
      </c>
      <c r="F20" s="309">
        <v>18000</v>
      </c>
      <c r="G20" s="136"/>
      <c r="H20" s="137"/>
      <c r="I20" s="327"/>
      <c r="J20" s="328">
        <v>18000</v>
      </c>
      <c r="K20" s="329"/>
      <c r="L20" s="138"/>
      <c r="M20" s="136"/>
      <c r="N20" s="136"/>
      <c r="O20" s="136"/>
      <c r="P20" s="269">
        <v>0</v>
      </c>
      <c r="Q20" s="139"/>
      <c r="R20" s="297">
        <v>18000</v>
      </c>
      <c r="S20" s="297">
        <v>18000</v>
      </c>
      <c r="T20" s="297">
        <v>4502</v>
      </c>
      <c r="U20" s="297">
        <v>20000</v>
      </c>
      <c r="V20" s="297">
        <v>20000</v>
      </c>
      <c r="W20" s="297">
        <v>20000</v>
      </c>
      <c r="X20" s="297">
        <v>18224</v>
      </c>
    </row>
    <row r="21" spans="1:24" s="129" customFormat="1" ht="12" customHeight="1">
      <c r="A21" s="132">
        <v>13</v>
      </c>
      <c r="B21" s="128"/>
      <c r="C21" s="325"/>
      <c r="D21" s="330" t="s">
        <v>23</v>
      </c>
      <c r="E21" s="239" t="s">
        <v>222</v>
      </c>
      <c r="F21" s="135"/>
      <c r="G21" s="266">
        <v>6300</v>
      </c>
      <c r="H21" s="137"/>
      <c r="I21" s="327"/>
      <c r="J21" s="328">
        <v>6300</v>
      </c>
      <c r="K21" s="329"/>
      <c r="L21" s="138"/>
      <c r="M21" s="136"/>
      <c r="N21" s="136"/>
      <c r="O21" s="136"/>
      <c r="P21" s="269">
        <v>0</v>
      </c>
      <c r="Q21" s="139"/>
      <c r="R21" s="297">
        <v>6300</v>
      </c>
      <c r="S21" s="297">
        <v>6300</v>
      </c>
      <c r="T21" s="297">
        <v>1392</v>
      </c>
      <c r="U21" s="297">
        <v>6000</v>
      </c>
      <c r="V21" s="297">
        <v>6000</v>
      </c>
      <c r="W21" s="297">
        <v>6000</v>
      </c>
      <c r="X21" s="297">
        <v>5595</v>
      </c>
    </row>
    <row r="22" spans="1:24" s="129" customFormat="1" ht="12" customHeight="1">
      <c r="A22" s="132">
        <v>14</v>
      </c>
      <c r="B22" s="128"/>
      <c r="C22" s="325"/>
      <c r="D22" s="326" t="s">
        <v>24</v>
      </c>
      <c r="E22" s="239" t="s">
        <v>223</v>
      </c>
      <c r="F22" s="135"/>
      <c r="G22" s="266"/>
      <c r="H22" s="267">
        <v>10900</v>
      </c>
      <c r="I22" s="327"/>
      <c r="J22" s="328">
        <v>10900</v>
      </c>
      <c r="K22" s="329"/>
      <c r="L22" s="138"/>
      <c r="M22" s="136"/>
      <c r="N22" s="136"/>
      <c r="O22" s="136"/>
      <c r="P22" s="269">
        <v>0</v>
      </c>
      <c r="Q22" s="139"/>
      <c r="R22" s="297">
        <v>10900</v>
      </c>
      <c r="S22" s="297">
        <v>10900</v>
      </c>
      <c r="T22" s="297">
        <v>3585</v>
      </c>
      <c r="U22" s="297">
        <v>16200</v>
      </c>
      <c r="V22" s="297">
        <v>16200</v>
      </c>
      <c r="W22" s="297">
        <v>16100</v>
      </c>
      <c r="X22" s="297">
        <v>15660</v>
      </c>
    </row>
    <row r="23" spans="1:24" ht="12.75">
      <c r="A23" s="410">
        <v>15</v>
      </c>
      <c r="B23" s="68"/>
      <c r="C23" s="918"/>
      <c r="D23" s="409" t="s">
        <v>25</v>
      </c>
      <c r="E23" s="510" t="s">
        <v>261</v>
      </c>
      <c r="F23" s="251"/>
      <c r="G23" s="247"/>
      <c r="H23" s="248">
        <v>2707</v>
      </c>
      <c r="I23" s="249"/>
      <c r="J23" s="250">
        <f t="shared" si="0"/>
        <v>2707</v>
      </c>
      <c r="K23" s="226"/>
      <c r="L23" s="251"/>
      <c r="M23" s="247"/>
      <c r="N23" s="247"/>
      <c r="O23" s="247"/>
      <c r="P23" s="250">
        <v>0</v>
      </c>
      <c r="Q23" s="179"/>
      <c r="R23" s="261">
        <v>2707</v>
      </c>
      <c r="S23" s="261">
        <v>2707</v>
      </c>
      <c r="T23" s="261">
        <v>355</v>
      </c>
      <c r="U23" s="917">
        <v>2735</v>
      </c>
      <c r="V23" s="910">
        <v>2735</v>
      </c>
      <c r="W23" s="910">
        <v>3200</v>
      </c>
      <c r="X23" s="910">
        <v>3200</v>
      </c>
    </row>
    <row r="24" spans="1:24" ht="12.75">
      <c r="A24" s="146">
        <v>16</v>
      </c>
      <c r="B24" s="72"/>
      <c r="C24" s="262"/>
      <c r="D24" s="232" t="s">
        <v>26</v>
      </c>
      <c r="E24" s="263" t="s">
        <v>489</v>
      </c>
      <c r="F24" s="228">
        <v>0</v>
      </c>
      <c r="G24" s="228">
        <v>0</v>
      </c>
      <c r="H24" s="235">
        <v>0</v>
      </c>
      <c r="I24" s="228">
        <v>0</v>
      </c>
      <c r="J24" s="228">
        <v>0</v>
      </c>
      <c r="K24" s="228"/>
      <c r="L24" s="228"/>
      <c r="M24" s="228"/>
      <c r="N24" s="228"/>
      <c r="O24" s="228"/>
      <c r="P24" s="228">
        <v>0</v>
      </c>
      <c r="Q24" s="228"/>
      <c r="R24" s="228">
        <v>0</v>
      </c>
      <c r="S24" s="228">
        <v>0</v>
      </c>
      <c r="T24" s="228"/>
      <c r="U24" s="444">
        <v>0</v>
      </c>
      <c r="V24" s="209">
        <v>0</v>
      </c>
      <c r="W24" s="209">
        <v>100</v>
      </c>
      <c r="X24" s="209">
        <v>75</v>
      </c>
    </row>
    <row r="25" spans="1:24" ht="12.75">
      <c r="A25" s="69">
        <v>17</v>
      </c>
      <c r="B25" s="769">
        <v>4</v>
      </c>
      <c r="C25" s="770" t="s">
        <v>5</v>
      </c>
      <c r="D25" s="919"/>
      <c r="E25" s="772"/>
      <c r="F25" s="835">
        <f>+F26</f>
        <v>22700</v>
      </c>
      <c r="G25" s="794">
        <f>G26</f>
        <v>7910</v>
      </c>
      <c r="H25" s="794">
        <f>H26</f>
        <v>10072</v>
      </c>
      <c r="I25" s="794">
        <v>0</v>
      </c>
      <c r="J25" s="821">
        <f>F25+G25+H25+I25</f>
        <v>40682</v>
      </c>
      <c r="K25" s="810"/>
      <c r="L25" s="835">
        <v>0</v>
      </c>
      <c r="M25" s="794">
        <v>0</v>
      </c>
      <c r="N25" s="794">
        <v>0</v>
      </c>
      <c r="O25" s="794">
        <v>0</v>
      </c>
      <c r="P25" s="810">
        <f>SUM(L25:O25)</f>
        <v>0</v>
      </c>
      <c r="Q25" s="776">
        <v>43384</v>
      </c>
      <c r="R25" s="813">
        <v>40682</v>
      </c>
      <c r="S25" s="813">
        <v>40682</v>
      </c>
      <c r="T25" s="813">
        <v>7987</v>
      </c>
      <c r="U25" s="813">
        <v>51072</v>
      </c>
      <c r="V25" s="813">
        <v>51072</v>
      </c>
      <c r="W25" s="813">
        <v>52307</v>
      </c>
      <c r="X25" s="813">
        <v>48227</v>
      </c>
    </row>
    <row r="26" spans="1:24" ht="12.75">
      <c r="A26" s="70">
        <v>18</v>
      </c>
      <c r="B26" s="66"/>
      <c r="C26" s="524" t="s">
        <v>139</v>
      </c>
      <c r="D26" s="588" t="s">
        <v>85</v>
      </c>
      <c r="E26" s="573"/>
      <c r="F26" s="532">
        <f>F27+F32</f>
        <v>22700</v>
      </c>
      <c r="G26" s="527">
        <f>G28</f>
        <v>7910</v>
      </c>
      <c r="H26" s="527">
        <v>10072</v>
      </c>
      <c r="I26" s="527">
        <f>I27+I32</f>
        <v>0</v>
      </c>
      <c r="J26" s="550">
        <v>40682</v>
      </c>
      <c r="K26" s="574"/>
      <c r="L26" s="532"/>
      <c r="M26" s="527"/>
      <c r="N26" s="527"/>
      <c r="O26" s="528"/>
      <c r="P26" s="550"/>
      <c r="Q26" s="531"/>
      <c r="R26" s="543">
        <v>40682</v>
      </c>
      <c r="S26" s="543">
        <v>40682</v>
      </c>
      <c r="T26" s="543">
        <v>7987</v>
      </c>
      <c r="U26" s="543">
        <v>51072</v>
      </c>
      <c r="V26" s="543">
        <v>51072</v>
      </c>
      <c r="W26" s="543">
        <v>52307</v>
      </c>
      <c r="X26" s="543">
        <v>48227</v>
      </c>
    </row>
    <row r="27" spans="1:24" ht="12.75">
      <c r="A27" s="70">
        <v>19</v>
      </c>
      <c r="B27" s="66"/>
      <c r="C27" s="274"/>
      <c r="D27" s="232" t="s">
        <v>22</v>
      </c>
      <c r="E27" s="239" t="s">
        <v>224</v>
      </c>
      <c r="F27" s="236">
        <v>22700</v>
      </c>
      <c r="G27" s="228"/>
      <c r="H27" s="228"/>
      <c r="I27" s="228"/>
      <c r="J27" s="230">
        <f t="shared" si="0"/>
        <v>22700</v>
      </c>
      <c r="K27" s="226"/>
      <c r="L27" s="236"/>
      <c r="M27" s="228"/>
      <c r="N27" s="228"/>
      <c r="O27" s="228"/>
      <c r="P27" s="230">
        <v>0</v>
      </c>
      <c r="Q27" s="179"/>
      <c r="R27" s="276">
        <v>22700</v>
      </c>
      <c r="S27" s="276">
        <v>22700</v>
      </c>
      <c r="T27" s="276">
        <v>5226</v>
      </c>
      <c r="U27" s="911">
        <v>25000</v>
      </c>
      <c r="V27" s="911">
        <v>25000</v>
      </c>
      <c r="W27" s="911">
        <v>25000</v>
      </c>
      <c r="X27" s="911">
        <v>24940</v>
      </c>
    </row>
    <row r="28" spans="1:24" ht="12.75">
      <c r="A28" s="70">
        <v>20</v>
      </c>
      <c r="B28" s="66"/>
      <c r="C28" s="183"/>
      <c r="D28" s="232" t="s">
        <v>23</v>
      </c>
      <c r="E28" s="239" t="s">
        <v>222</v>
      </c>
      <c r="F28" s="236"/>
      <c r="G28" s="228">
        <v>7910</v>
      </c>
      <c r="H28" s="228"/>
      <c r="I28" s="246"/>
      <c r="J28" s="230">
        <v>7910</v>
      </c>
      <c r="K28" s="226"/>
      <c r="L28" s="236"/>
      <c r="M28" s="228"/>
      <c r="N28" s="228"/>
      <c r="O28" s="228"/>
      <c r="P28" s="230">
        <v>0</v>
      </c>
      <c r="Q28" s="179"/>
      <c r="R28" s="276">
        <v>7910</v>
      </c>
      <c r="S28" s="276">
        <v>7910</v>
      </c>
      <c r="T28" s="276">
        <v>1692</v>
      </c>
      <c r="U28" s="911">
        <v>8200</v>
      </c>
      <c r="V28" s="911">
        <v>8200</v>
      </c>
      <c r="W28" s="911">
        <v>8200</v>
      </c>
      <c r="X28" s="911">
        <v>8200</v>
      </c>
    </row>
    <row r="29" spans="1:24" ht="12.75">
      <c r="A29" s="70">
        <v>21</v>
      </c>
      <c r="B29" s="66"/>
      <c r="C29" s="183"/>
      <c r="D29" s="232" t="s">
        <v>24</v>
      </c>
      <c r="E29" s="130" t="s">
        <v>173</v>
      </c>
      <c r="F29" s="236"/>
      <c r="G29" s="228"/>
      <c r="H29" s="235">
        <v>1200</v>
      </c>
      <c r="I29" s="246"/>
      <c r="J29" s="230">
        <f t="shared" si="0"/>
        <v>1200</v>
      </c>
      <c r="K29" s="226"/>
      <c r="L29" s="236"/>
      <c r="M29" s="228"/>
      <c r="N29" s="228"/>
      <c r="O29" s="228"/>
      <c r="P29" s="230">
        <v>0</v>
      </c>
      <c r="Q29" s="179"/>
      <c r="R29" s="276">
        <v>1200</v>
      </c>
      <c r="S29" s="276">
        <v>1200</v>
      </c>
      <c r="T29" s="276">
        <v>357</v>
      </c>
      <c r="U29" s="911">
        <v>3000</v>
      </c>
      <c r="V29" s="911">
        <v>3000</v>
      </c>
      <c r="W29" s="911">
        <v>3000</v>
      </c>
      <c r="X29" s="911">
        <v>2782</v>
      </c>
    </row>
    <row r="30" spans="1:24" ht="12.75">
      <c r="A30" s="70">
        <v>22</v>
      </c>
      <c r="B30" s="66"/>
      <c r="C30" s="183"/>
      <c r="D30" s="232" t="s">
        <v>25</v>
      </c>
      <c r="E30" s="239" t="s">
        <v>308</v>
      </c>
      <c r="F30" s="236"/>
      <c r="G30" s="228"/>
      <c r="H30" s="235">
        <v>700</v>
      </c>
      <c r="I30" s="246"/>
      <c r="J30" s="230">
        <f t="shared" si="0"/>
        <v>700</v>
      </c>
      <c r="K30" s="226"/>
      <c r="L30" s="236"/>
      <c r="M30" s="228"/>
      <c r="N30" s="228"/>
      <c r="O30" s="228"/>
      <c r="P30" s="230">
        <v>0</v>
      </c>
      <c r="Q30" s="179"/>
      <c r="R30" s="276">
        <v>700</v>
      </c>
      <c r="S30" s="276">
        <v>700</v>
      </c>
      <c r="T30" s="276">
        <v>0</v>
      </c>
      <c r="U30" s="911">
        <v>700</v>
      </c>
      <c r="V30" s="911">
        <v>700</v>
      </c>
      <c r="W30" s="911">
        <v>1090</v>
      </c>
      <c r="X30" s="911">
        <v>1090</v>
      </c>
    </row>
    <row r="31" spans="1:24" ht="12.75">
      <c r="A31" s="70">
        <v>23</v>
      </c>
      <c r="B31" s="66"/>
      <c r="C31" s="183"/>
      <c r="D31" s="232" t="s">
        <v>26</v>
      </c>
      <c r="E31" s="239" t="s">
        <v>329</v>
      </c>
      <c r="F31" s="236"/>
      <c r="G31" s="228"/>
      <c r="H31" s="235">
        <v>2500</v>
      </c>
      <c r="I31" s="246"/>
      <c r="J31" s="230">
        <f t="shared" si="0"/>
        <v>2500</v>
      </c>
      <c r="K31" s="226"/>
      <c r="L31" s="236"/>
      <c r="M31" s="228"/>
      <c r="N31" s="228"/>
      <c r="O31" s="228"/>
      <c r="P31" s="230">
        <v>0</v>
      </c>
      <c r="Q31" s="179"/>
      <c r="R31" s="276">
        <v>2500</v>
      </c>
      <c r="S31" s="276">
        <v>2500</v>
      </c>
      <c r="T31" s="276">
        <v>235</v>
      </c>
      <c r="U31" s="911">
        <v>5000</v>
      </c>
      <c r="V31" s="911">
        <v>5000</v>
      </c>
      <c r="W31" s="911">
        <v>5000</v>
      </c>
      <c r="X31" s="911">
        <v>3036</v>
      </c>
    </row>
    <row r="32" spans="1:24" ht="12.75">
      <c r="A32" s="70">
        <v>24</v>
      </c>
      <c r="B32" s="67"/>
      <c r="C32" s="231"/>
      <c r="D32" s="220" t="s">
        <v>122</v>
      </c>
      <c r="E32" s="278" t="s">
        <v>223</v>
      </c>
      <c r="F32" s="227"/>
      <c r="G32" s="223"/>
      <c r="H32" s="224">
        <v>2000</v>
      </c>
      <c r="I32" s="222"/>
      <c r="J32" s="225">
        <v>2000</v>
      </c>
      <c r="K32" s="226"/>
      <c r="L32" s="227"/>
      <c r="M32" s="223"/>
      <c r="N32" s="223"/>
      <c r="O32" s="223"/>
      <c r="P32" s="225">
        <v>0</v>
      </c>
      <c r="Q32" s="179"/>
      <c r="R32" s="331">
        <v>2000</v>
      </c>
      <c r="S32" s="331">
        <v>2000</v>
      </c>
      <c r="T32" s="331">
        <v>108</v>
      </c>
      <c r="U32" s="331">
        <v>2000</v>
      </c>
      <c r="V32" s="912">
        <v>2000</v>
      </c>
      <c r="W32" s="912">
        <v>2000</v>
      </c>
      <c r="X32" s="912">
        <v>1287</v>
      </c>
    </row>
    <row r="33" spans="1:24" ht="12.75">
      <c r="A33" s="69">
        <v>25</v>
      </c>
      <c r="B33" s="67"/>
      <c r="C33" s="231"/>
      <c r="D33" s="232" t="s">
        <v>123</v>
      </c>
      <c r="E33" s="278" t="s">
        <v>301</v>
      </c>
      <c r="F33" s="227"/>
      <c r="G33" s="223"/>
      <c r="H33" s="224">
        <v>1000</v>
      </c>
      <c r="I33" s="222"/>
      <c r="J33" s="225">
        <v>1000</v>
      </c>
      <c r="K33" s="226"/>
      <c r="L33" s="227"/>
      <c r="M33" s="223"/>
      <c r="N33" s="223"/>
      <c r="O33" s="332"/>
      <c r="P33" s="225">
        <v>0</v>
      </c>
      <c r="Q33" s="179"/>
      <c r="R33" s="276">
        <v>1000</v>
      </c>
      <c r="S33" s="276">
        <v>1000</v>
      </c>
      <c r="T33" s="276">
        <v>307</v>
      </c>
      <c r="U33" s="276">
        <v>1000</v>
      </c>
      <c r="V33" s="911">
        <v>1000</v>
      </c>
      <c r="W33" s="911">
        <v>1000</v>
      </c>
      <c r="X33" s="911">
        <v>577</v>
      </c>
    </row>
    <row r="34" spans="1:24" ht="12.75">
      <c r="A34" s="69">
        <v>26</v>
      </c>
      <c r="B34" s="67"/>
      <c r="C34" s="231"/>
      <c r="D34" s="232" t="s">
        <v>124</v>
      </c>
      <c r="E34" s="278" t="s">
        <v>317</v>
      </c>
      <c r="F34" s="227"/>
      <c r="G34" s="223"/>
      <c r="H34" s="224">
        <v>280</v>
      </c>
      <c r="I34" s="222"/>
      <c r="J34" s="225">
        <v>280</v>
      </c>
      <c r="K34" s="226"/>
      <c r="L34" s="227"/>
      <c r="M34" s="223"/>
      <c r="N34" s="223"/>
      <c r="O34" s="332"/>
      <c r="P34" s="225">
        <v>0</v>
      </c>
      <c r="Q34" s="179"/>
      <c r="R34" s="276">
        <v>280</v>
      </c>
      <c r="S34" s="276">
        <v>280</v>
      </c>
      <c r="T34" s="276">
        <v>0</v>
      </c>
      <c r="U34" s="276">
        <v>280</v>
      </c>
      <c r="V34" s="911">
        <v>280</v>
      </c>
      <c r="W34" s="911">
        <v>370</v>
      </c>
      <c r="X34" s="911">
        <v>370</v>
      </c>
    </row>
    <row r="35" spans="1:24" ht="12.75">
      <c r="A35" s="69">
        <v>27</v>
      </c>
      <c r="B35" s="67"/>
      <c r="C35" s="231"/>
      <c r="D35" s="232" t="s">
        <v>143</v>
      </c>
      <c r="E35" s="278" t="s">
        <v>431</v>
      </c>
      <c r="F35" s="227"/>
      <c r="G35" s="223"/>
      <c r="H35" s="224">
        <v>1000</v>
      </c>
      <c r="I35" s="222"/>
      <c r="J35" s="225">
        <v>1000</v>
      </c>
      <c r="K35" s="226"/>
      <c r="L35" s="227"/>
      <c r="M35" s="223"/>
      <c r="N35" s="223"/>
      <c r="O35" s="332"/>
      <c r="P35" s="225">
        <v>0</v>
      </c>
      <c r="Q35" s="179"/>
      <c r="R35" s="276">
        <v>1000</v>
      </c>
      <c r="S35" s="276">
        <v>1000</v>
      </c>
      <c r="T35" s="276">
        <v>0</v>
      </c>
      <c r="U35" s="276">
        <v>1000</v>
      </c>
      <c r="V35" s="911">
        <v>1000</v>
      </c>
      <c r="W35" s="911">
        <v>1100</v>
      </c>
      <c r="X35" s="911">
        <v>929</v>
      </c>
    </row>
    <row r="36" spans="1:24" ht="12.75">
      <c r="A36" s="417">
        <v>28</v>
      </c>
      <c r="B36" s="68"/>
      <c r="C36" s="420"/>
      <c r="D36" s="409" t="s">
        <v>144</v>
      </c>
      <c r="E36" s="313" t="s">
        <v>337</v>
      </c>
      <c r="F36" s="324"/>
      <c r="G36" s="317"/>
      <c r="H36" s="318">
        <v>150</v>
      </c>
      <c r="I36" s="316"/>
      <c r="J36" s="226">
        <v>150</v>
      </c>
      <c r="K36" s="226"/>
      <c r="L36" s="324"/>
      <c r="M36" s="317"/>
      <c r="N36" s="317"/>
      <c r="O36" s="421"/>
      <c r="P36" s="226">
        <v>0</v>
      </c>
      <c r="Q36" s="179">
        <v>0</v>
      </c>
      <c r="R36" s="261">
        <v>150</v>
      </c>
      <c r="S36" s="261">
        <v>150</v>
      </c>
      <c r="T36" s="261">
        <v>0</v>
      </c>
      <c r="U36" s="261">
        <v>150</v>
      </c>
      <c r="V36" s="910">
        <v>150</v>
      </c>
      <c r="W36" s="910">
        <v>700</v>
      </c>
      <c r="X36" s="910">
        <v>541</v>
      </c>
    </row>
    <row r="37" spans="1:24" ht="12.75">
      <c r="A37" s="146">
        <v>29</v>
      </c>
      <c r="B37" s="72"/>
      <c r="C37" s="262"/>
      <c r="D37" s="232" t="s">
        <v>145</v>
      </c>
      <c r="E37" s="238" t="s">
        <v>280</v>
      </c>
      <c r="F37" s="228"/>
      <c r="G37" s="228"/>
      <c r="H37" s="235">
        <v>500</v>
      </c>
      <c r="I37" s="228"/>
      <c r="J37" s="228">
        <v>500</v>
      </c>
      <c r="K37" s="228"/>
      <c r="L37" s="228"/>
      <c r="M37" s="228"/>
      <c r="N37" s="228"/>
      <c r="O37" s="265"/>
      <c r="P37" s="228">
        <v>0</v>
      </c>
      <c r="Q37" s="228"/>
      <c r="R37" s="228">
        <v>500</v>
      </c>
      <c r="S37" s="228">
        <v>500</v>
      </c>
      <c r="T37" s="228">
        <v>62</v>
      </c>
      <c r="U37" s="228">
        <v>500</v>
      </c>
      <c r="V37" s="209">
        <v>500</v>
      </c>
      <c r="W37" s="209">
        <v>500</v>
      </c>
      <c r="X37" s="209">
        <v>221</v>
      </c>
    </row>
    <row r="38" spans="1:24" ht="12.75">
      <c r="A38" s="146">
        <v>30</v>
      </c>
      <c r="B38" s="72"/>
      <c r="C38" s="262"/>
      <c r="D38" s="232" t="s">
        <v>146</v>
      </c>
      <c r="E38" s="238" t="s">
        <v>397</v>
      </c>
      <c r="F38" s="228"/>
      <c r="G38" s="228"/>
      <c r="H38" s="235">
        <v>100</v>
      </c>
      <c r="I38" s="228"/>
      <c r="J38" s="228">
        <v>100</v>
      </c>
      <c r="K38" s="228"/>
      <c r="L38" s="228"/>
      <c r="M38" s="228"/>
      <c r="N38" s="228"/>
      <c r="O38" s="265"/>
      <c r="P38" s="228">
        <v>0</v>
      </c>
      <c r="Q38" s="228"/>
      <c r="R38" s="228">
        <v>100</v>
      </c>
      <c r="S38" s="228">
        <v>100</v>
      </c>
      <c r="T38" s="228">
        <v>0</v>
      </c>
      <c r="U38" s="228">
        <v>100</v>
      </c>
      <c r="V38" s="209">
        <v>100</v>
      </c>
      <c r="W38" s="209">
        <v>100</v>
      </c>
      <c r="X38" s="209">
        <v>0</v>
      </c>
    </row>
    <row r="39" spans="1:24" ht="12.75">
      <c r="A39" s="422">
        <v>31</v>
      </c>
      <c r="B39" s="67"/>
      <c r="C39" s="231"/>
      <c r="D39" s="232" t="s">
        <v>147</v>
      </c>
      <c r="E39" s="238" t="s">
        <v>420</v>
      </c>
      <c r="F39" s="228"/>
      <c r="G39" s="228"/>
      <c r="H39" s="235">
        <v>600</v>
      </c>
      <c r="I39" s="228"/>
      <c r="J39" s="228">
        <v>600</v>
      </c>
      <c r="K39" s="228"/>
      <c r="L39" s="228"/>
      <c r="M39" s="228"/>
      <c r="N39" s="228"/>
      <c r="O39" s="265"/>
      <c r="P39" s="228">
        <v>0</v>
      </c>
      <c r="Q39" s="228"/>
      <c r="R39" s="228">
        <v>600</v>
      </c>
      <c r="S39" s="228">
        <v>600</v>
      </c>
      <c r="T39" s="228">
        <v>0</v>
      </c>
      <c r="U39" s="228">
        <v>0</v>
      </c>
      <c r="V39" s="209">
        <v>0</v>
      </c>
      <c r="W39" s="209">
        <v>105</v>
      </c>
      <c r="X39" s="209">
        <v>156</v>
      </c>
    </row>
    <row r="40" spans="1:24" ht="12.75">
      <c r="A40" s="146">
        <v>32</v>
      </c>
      <c r="B40" s="72"/>
      <c r="C40" s="262"/>
      <c r="D40" s="232" t="s">
        <v>148</v>
      </c>
      <c r="E40" s="238" t="s">
        <v>396</v>
      </c>
      <c r="F40" s="228"/>
      <c r="G40" s="228"/>
      <c r="H40" s="235">
        <v>42</v>
      </c>
      <c r="I40" s="228"/>
      <c r="J40" s="228">
        <v>42</v>
      </c>
      <c r="K40" s="228"/>
      <c r="L40" s="228"/>
      <c r="M40" s="228"/>
      <c r="N40" s="228"/>
      <c r="O40" s="265"/>
      <c r="P40" s="228">
        <v>0</v>
      </c>
      <c r="Q40" s="228"/>
      <c r="R40" s="228">
        <v>42</v>
      </c>
      <c r="S40" s="228">
        <v>42</v>
      </c>
      <c r="T40" s="228">
        <v>0</v>
      </c>
      <c r="U40" s="228">
        <v>42</v>
      </c>
      <c r="V40" s="209">
        <v>42</v>
      </c>
      <c r="W40" s="209">
        <v>42</v>
      </c>
      <c r="X40" s="209">
        <v>0</v>
      </c>
    </row>
    <row r="41" spans="1:24" ht="12.75">
      <c r="A41" s="146">
        <v>33</v>
      </c>
      <c r="B41" s="72"/>
      <c r="C41" s="262"/>
      <c r="D41" s="232" t="s">
        <v>149</v>
      </c>
      <c r="E41" s="238" t="s">
        <v>512</v>
      </c>
      <c r="F41" s="228"/>
      <c r="G41" s="228"/>
      <c r="H41" s="235">
        <v>0</v>
      </c>
      <c r="I41" s="228"/>
      <c r="J41" s="228">
        <v>0</v>
      </c>
      <c r="K41" s="228"/>
      <c r="L41" s="228"/>
      <c r="M41" s="228"/>
      <c r="N41" s="228"/>
      <c r="O41" s="265"/>
      <c r="P41" s="228">
        <v>0</v>
      </c>
      <c r="Q41" s="228"/>
      <c r="R41" s="228">
        <v>0</v>
      </c>
      <c r="S41" s="228">
        <v>0</v>
      </c>
      <c r="T41" s="228">
        <v>0</v>
      </c>
      <c r="U41" s="209">
        <v>4100</v>
      </c>
      <c r="V41" s="209">
        <v>4100</v>
      </c>
      <c r="W41" s="209">
        <v>4100</v>
      </c>
      <c r="X41" s="209">
        <v>4098</v>
      </c>
    </row>
    <row r="42" spans="1:24" ht="12.75">
      <c r="A42" s="422">
        <v>34</v>
      </c>
      <c r="B42" s="852">
        <v>5</v>
      </c>
      <c r="C42" s="770" t="s">
        <v>352</v>
      </c>
      <c r="D42" s="771"/>
      <c r="E42" s="772"/>
      <c r="F42" s="835">
        <v>0</v>
      </c>
      <c r="G42" s="794">
        <v>0</v>
      </c>
      <c r="H42" s="794">
        <v>0</v>
      </c>
      <c r="I42" s="794">
        <v>0</v>
      </c>
      <c r="J42" s="821">
        <v>0</v>
      </c>
      <c r="K42" s="810"/>
      <c r="L42" s="835">
        <v>0</v>
      </c>
      <c r="M42" s="794">
        <v>0</v>
      </c>
      <c r="N42" s="794">
        <v>0</v>
      </c>
      <c r="O42" s="794">
        <v>603100</v>
      </c>
      <c r="P42" s="810">
        <v>603100</v>
      </c>
      <c r="Q42" s="776"/>
      <c r="R42" s="779">
        <v>603100</v>
      </c>
      <c r="S42" s="779">
        <v>608100</v>
      </c>
      <c r="T42" s="779">
        <v>0</v>
      </c>
      <c r="U42" s="779">
        <v>5000</v>
      </c>
      <c r="V42" s="779">
        <v>5000</v>
      </c>
      <c r="W42" s="779">
        <v>10098</v>
      </c>
      <c r="X42" s="779">
        <v>5148</v>
      </c>
    </row>
    <row r="43" spans="1:24" ht="12.75">
      <c r="A43" s="514">
        <v>35</v>
      </c>
      <c r="B43" s="68"/>
      <c r="C43" s="537" t="s">
        <v>401</v>
      </c>
      <c r="D43" s="613" t="s">
        <v>353</v>
      </c>
      <c r="E43" s="615"/>
      <c r="F43" s="549"/>
      <c r="G43" s="534"/>
      <c r="H43" s="547"/>
      <c r="I43" s="546"/>
      <c r="J43" s="548"/>
      <c r="K43" s="614"/>
      <c r="L43" s="549"/>
      <c r="M43" s="534"/>
      <c r="N43" s="534"/>
      <c r="O43" s="534">
        <v>603100</v>
      </c>
      <c r="P43" s="557">
        <v>603100</v>
      </c>
      <c r="Q43" s="531"/>
      <c r="R43" s="536">
        <v>603100</v>
      </c>
      <c r="S43" s="536">
        <v>608100</v>
      </c>
      <c r="T43" s="536">
        <v>0</v>
      </c>
      <c r="U43" s="536">
        <v>5000</v>
      </c>
      <c r="V43" s="536">
        <v>5000</v>
      </c>
      <c r="W43" s="536">
        <v>10098</v>
      </c>
      <c r="X43" s="536">
        <v>5148</v>
      </c>
    </row>
    <row r="44" spans="1:24" ht="12.75">
      <c r="A44" s="146">
        <v>36</v>
      </c>
      <c r="B44" s="515"/>
      <c r="C44" s="264"/>
      <c r="D44" s="326" t="s">
        <v>22</v>
      </c>
      <c r="E44" s="238" t="s">
        <v>451</v>
      </c>
      <c r="F44" s="265"/>
      <c r="G44" s="445"/>
      <c r="H44" s="516"/>
      <c r="I44" s="445"/>
      <c r="J44" s="265"/>
      <c r="K44" s="265"/>
      <c r="L44" s="445"/>
      <c r="M44" s="445"/>
      <c r="N44" s="445"/>
      <c r="O44" s="294">
        <v>566760</v>
      </c>
      <c r="P44" s="265">
        <v>566760</v>
      </c>
      <c r="Q44" s="445"/>
      <c r="R44" s="294">
        <v>566760</v>
      </c>
      <c r="S44" s="294">
        <v>566760</v>
      </c>
      <c r="T44" s="294">
        <v>0</v>
      </c>
      <c r="U44" s="294">
        <v>0</v>
      </c>
      <c r="V44" s="294">
        <v>0</v>
      </c>
      <c r="W44" s="294">
        <v>0</v>
      </c>
      <c r="X44" s="294">
        <v>0</v>
      </c>
    </row>
    <row r="45" spans="1:24" ht="12.75">
      <c r="A45" s="146">
        <v>37</v>
      </c>
      <c r="B45" s="161"/>
      <c r="C45" s="162"/>
      <c r="D45" s="162">
        <v>2</v>
      </c>
      <c r="E45" s="238" t="s">
        <v>432</v>
      </c>
      <c r="F45" s="162"/>
      <c r="G45" s="517"/>
      <c r="H45" s="517"/>
      <c r="I45" s="517"/>
      <c r="J45" s="517"/>
      <c r="K45" s="517"/>
      <c r="L45" s="517"/>
      <c r="M45" s="517"/>
      <c r="N45" s="517"/>
      <c r="O45" s="518">
        <v>36340</v>
      </c>
      <c r="P45" s="519">
        <v>36340</v>
      </c>
      <c r="Q45" s="519"/>
      <c r="R45" s="519">
        <v>36340</v>
      </c>
      <c r="S45" s="519">
        <v>36340</v>
      </c>
      <c r="T45" s="519">
        <v>0</v>
      </c>
      <c r="U45" s="519">
        <v>0</v>
      </c>
      <c r="V45" s="519">
        <v>0</v>
      </c>
      <c r="W45" s="519">
        <v>0</v>
      </c>
      <c r="X45" s="519">
        <v>0</v>
      </c>
    </row>
    <row r="46" spans="1:24" ht="12.75">
      <c r="A46" s="146">
        <v>38</v>
      </c>
      <c r="B46" s="161"/>
      <c r="C46" s="162"/>
      <c r="D46" s="162">
        <v>3</v>
      </c>
      <c r="E46" s="238" t="s">
        <v>469</v>
      </c>
      <c r="F46" s="162"/>
      <c r="G46" s="517"/>
      <c r="H46" s="517"/>
      <c r="I46" s="517"/>
      <c r="J46" s="517"/>
      <c r="K46" s="517"/>
      <c r="L46" s="517"/>
      <c r="M46" s="517"/>
      <c r="N46" s="517"/>
      <c r="O46" s="518">
        <v>0</v>
      </c>
      <c r="P46" s="519">
        <v>0</v>
      </c>
      <c r="Q46" s="519"/>
      <c r="R46" s="519">
        <v>0</v>
      </c>
      <c r="S46" s="519">
        <v>5000</v>
      </c>
      <c r="T46" s="881">
        <v>0</v>
      </c>
      <c r="U46" s="519">
        <v>5000</v>
      </c>
      <c r="V46" s="519">
        <v>5000</v>
      </c>
      <c r="W46" s="519">
        <v>4950</v>
      </c>
      <c r="X46" s="519">
        <v>0</v>
      </c>
    </row>
    <row r="47" spans="1:24" ht="12.75">
      <c r="A47" s="146">
        <v>39</v>
      </c>
      <c r="B47" s="161"/>
      <c r="C47" s="162"/>
      <c r="D47" s="162">
        <v>4</v>
      </c>
      <c r="E47" s="238" t="s">
        <v>554</v>
      </c>
      <c r="F47" s="162"/>
      <c r="G47" s="517"/>
      <c r="H47" s="517"/>
      <c r="I47" s="517"/>
      <c r="J47" s="517"/>
      <c r="K47" s="517"/>
      <c r="L47" s="517"/>
      <c r="M47" s="517"/>
      <c r="N47" s="517"/>
      <c r="O47" s="518">
        <v>0</v>
      </c>
      <c r="P47" s="519">
        <v>0</v>
      </c>
      <c r="Q47" s="519"/>
      <c r="R47" s="519">
        <v>0</v>
      </c>
      <c r="S47" s="519">
        <v>0</v>
      </c>
      <c r="T47" s="881">
        <v>0</v>
      </c>
      <c r="U47" s="519">
        <v>0</v>
      </c>
      <c r="V47" s="519">
        <v>0</v>
      </c>
      <c r="W47" s="519">
        <v>5148</v>
      </c>
      <c r="X47" s="519">
        <v>5148</v>
      </c>
    </row>
  </sheetData>
  <sheetProtection/>
  <mergeCells count="22">
    <mergeCell ref="M7:M8"/>
    <mergeCell ref="U4:U8"/>
    <mergeCell ref="P7:P8"/>
    <mergeCell ref="F7:F8"/>
    <mergeCell ref="G7:G8"/>
    <mergeCell ref="X4:X8"/>
    <mergeCell ref="B5:J5"/>
    <mergeCell ref="L7:L8"/>
    <mergeCell ref="H7:H8"/>
    <mergeCell ref="W4:W8"/>
    <mergeCell ref="V4:V8"/>
    <mergeCell ref="S4:S8"/>
    <mergeCell ref="N7:N8"/>
    <mergeCell ref="J7:J8"/>
    <mergeCell ref="A4:K4"/>
    <mergeCell ref="L5:P5"/>
    <mergeCell ref="L6:P6"/>
    <mergeCell ref="T4:T8"/>
    <mergeCell ref="I7:I8"/>
    <mergeCell ref="R4:R8"/>
    <mergeCell ref="D6:J6"/>
    <mergeCell ref="O7:O8"/>
  </mergeCells>
  <printOptions/>
  <pageMargins left="0.54" right="0.17" top="0.42" bottom="0.24" header="0.41" footer="0.19"/>
  <pageSetup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X35"/>
  <sheetViews>
    <sheetView zoomScale="88" zoomScaleNormal="88" zoomScalePageLayoutView="0" workbookViewId="0" topLeftCell="A1">
      <selection activeCell="X27" sqref="X27"/>
    </sheetView>
  </sheetViews>
  <sheetFormatPr defaultColWidth="9.140625" defaultRowHeight="12.75"/>
  <cols>
    <col min="1" max="1" width="3.8515625" style="9" customWidth="1"/>
    <col min="2" max="2" width="3.7109375" style="8" customWidth="1"/>
    <col min="3" max="3" width="7.28125" style="0" customWidth="1"/>
    <col min="4" max="4" width="2.28125" style="0" customWidth="1"/>
    <col min="5" max="5" width="38.8515625" style="0" customWidth="1"/>
    <col min="6" max="7" width="7.28125" style="0" customWidth="1"/>
    <col min="8" max="8" width="7.57421875" style="0" customWidth="1"/>
    <col min="9" max="9" width="7.7109375" style="0" customWidth="1"/>
    <col min="10" max="10" width="8.00390625" style="0" bestFit="1" customWidth="1"/>
    <col min="11" max="11" width="0.85546875" style="84" customWidth="1"/>
    <col min="12" max="12" width="5.7109375" style="0" customWidth="1"/>
    <col min="13" max="13" width="5.140625" style="0" hidden="1" customWidth="1"/>
    <col min="14" max="14" width="6.57421875" style="0" customWidth="1"/>
    <col min="15" max="15" width="0.2890625" style="0" customWidth="1"/>
    <col min="16" max="16" width="9.28125" style="0" customWidth="1"/>
    <col min="17" max="17" width="0.85546875" style="84" customWidth="1"/>
    <col min="18" max="18" width="9.421875" style="0" customWidth="1"/>
    <col min="19" max="20" width="9.7109375" style="0" hidden="1" customWidth="1"/>
    <col min="21" max="24" width="9.7109375" style="0" customWidth="1"/>
  </cols>
  <sheetData>
    <row r="1" spans="10:24" ht="12.75">
      <c r="J1" s="123"/>
      <c r="P1" s="23"/>
      <c r="R1" s="23"/>
      <c r="S1" s="23"/>
      <c r="T1" s="23"/>
      <c r="U1" s="23"/>
      <c r="V1" s="23"/>
      <c r="W1" s="23"/>
      <c r="X1" s="23"/>
    </row>
    <row r="2" spans="2:24" ht="18.75">
      <c r="B2" s="165" t="s">
        <v>234</v>
      </c>
      <c r="C2" s="166"/>
      <c r="D2" s="166"/>
      <c r="E2" s="166"/>
      <c r="J2" s="87"/>
      <c r="R2" s="23"/>
      <c r="S2" s="23"/>
      <c r="T2" s="23"/>
      <c r="U2" s="23"/>
      <c r="V2" s="23"/>
      <c r="W2" s="23"/>
      <c r="X2" s="23"/>
    </row>
    <row r="3" ht="8.25" customHeight="1" thickBot="1"/>
    <row r="4" spans="1:24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1043"/>
      <c r="M4" s="1044"/>
      <c r="N4" s="1044"/>
      <c r="O4" s="1044"/>
      <c r="P4" s="1045"/>
      <c r="Q4" s="665"/>
      <c r="R4" s="1003" t="s">
        <v>457</v>
      </c>
      <c r="S4" s="1003" t="s">
        <v>479</v>
      </c>
      <c r="T4" s="1003" t="s">
        <v>480</v>
      </c>
      <c r="U4" s="1003" t="s">
        <v>496</v>
      </c>
      <c r="V4" s="1003" t="s">
        <v>523</v>
      </c>
      <c r="W4" s="1003" t="s">
        <v>535</v>
      </c>
      <c r="X4" s="1003" t="s">
        <v>563</v>
      </c>
    </row>
    <row r="5" spans="1:24" ht="18.75" customHeight="1">
      <c r="A5" s="992" t="s">
        <v>30</v>
      </c>
      <c r="B5" s="1013"/>
      <c r="C5" s="1013"/>
      <c r="D5" s="1013"/>
      <c r="E5" s="1013"/>
      <c r="F5" s="1013"/>
      <c r="G5" s="1013"/>
      <c r="H5" s="1013"/>
      <c r="I5" s="1013"/>
      <c r="J5" s="1014"/>
      <c r="K5" s="676"/>
      <c r="L5" s="1040" t="s">
        <v>29</v>
      </c>
      <c r="M5" s="1041"/>
      <c r="N5" s="1041"/>
      <c r="O5" s="1041"/>
      <c r="P5" s="1042"/>
      <c r="Q5" s="650"/>
      <c r="R5" s="1004"/>
      <c r="S5" s="1004"/>
      <c r="T5" s="1004"/>
      <c r="U5" s="1004"/>
      <c r="V5" s="1004"/>
      <c r="W5" s="1004"/>
      <c r="X5" s="1004"/>
    </row>
    <row r="6" spans="1:24" ht="12.75">
      <c r="A6" s="459"/>
      <c r="B6" s="477" t="s">
        <v>117</v>
      </c>
      <c r="C6" s="478" t="s">
        <v>27</v>
      </c>
      <c r="D6" s="461"/>
      <c r="E6" s="506"/>
      <c r="F6" s="507" t="s">
        <v>28</v>
      </c>
      <c r="G6" s="507"/>
      <c r="H6" s="507"/>
      <c r="I6" s="507"/>
      <c r="J6" s="655"/>
      <c r="K6" s="678"/>
      <c r="L6" s="1008"/>
      <c r="M6" s="1009"/>
      <c r="N6" s="1009"/>
      <c r="O6" s="1009"/>
      <c r="P6" s="1010"/>
      <c r="Q6" s="656"/>
      <c r="R6" s="1004"/>
      <c r="S6" s="1004"/>
      <c r="T6" s="1004"/>
      <c r="U6" s="1004"/>
      <c r="V6" s="1004"/>
      <c r="W6" s="1004"/>
      <c r="X6" s="1004"/>
    </row>
    <row r="7" spans="1:24" ht="12.75">
      <c r="A7" s="463"/>
      <c r="B7" s="481" t="s">
        <v>118</v>
      </c>
      <c r="C7" s="482" t="s">
        <v>116</v>
      </c>
      <c r="D7" s="465"/>
      <c r="E7" s="448" t="s">
        <v>21</v>
      </c>
      <c r="F7" s="981">
        <v>610</v>
      </c>
      <c r="G7" s="981">
        <v>620</v>
      </c>
      <c r="H7" s="981">
        <v>630</v>
      </c>
      <c r="I7" s="981">
        <v>640</v>
      </c>
      <c r="J7" s="989" t="s">
        <v>13</v>
      </c>
      <c r="K7" s="679"/>
      <c r="L7" s="982">
        <v>712</v>
      </c>
      <c r="M7" s="973">
        <v>714</v>
      </c>
      <c r="N7" s="973">
        <v>716</v>
      </c>
      <c r="O7" s="981">
        <v>718</v>
      </c>
      <c r="P7" s="986" t="s">
        <v>13</v>
      </c>
      <c r="Q7" s="659"/>
      <c r="R7" s="1004"/>
      <c r="S7" s="1004"/>
      <c r="T7" s="1004"/>
      <c r="U7" s="1004"/>
      <c r="V7" s="1004"/>
      <c r="W7" s="1004"/>
      <c r="X7" s="1004"/>
    </row>
    <row r="8" spans="1:24" ht="13.5" thickBot="1">
      <c r="A8" s="483"/>
      <c r="B8" s="484"/>
      <c r="C8" s="485"/>
      <c r="D8" s="470"/>
      <c r="E8" s="643"/>
      <c r="F8" s="974"/>
      <c r="G8" s="974"/>
      <c r="H8" s="974"/>
      <c r="I8" s="974"/>
      <c r="J8" s="990"/>
      <c r="K8" s="679"/>
      <c r="L8" s="983"/>
      <c r="M8" s="974"/>
      <c r="N8" s="974"/>
      <c r="O8" s="974"/>
      <c r="P8" s="987"/>
      <c r="Q8" s="659"/>
      <c r="R8" s="1012"/>
      <c r="S8" s="1012"/>
      <c r="T8" s="1012"/>
      <c r="U8" s="1012"/>
      <c r="V8" s="1012"/>
      <c r="W8" s="1012"/>
      <c r="X8" s="1012"/>
    </row>
    <row r="9" spans="1:24" ht="16.5" thickBot="1" thickTop="1">
      <c r="A9" s="69">
        <v>1</v>
      </c>
      <c r="B9" s="732" t="s">
        <v>251</v>
      </c>
      <c r="C9" s="733"/>
      <c r="D9" s="734"/>
      <c r="E9" s="734"/>
      <c r="F9" s="722">
        <v>0</v>
      </c>
      <c r="G9" s="722">
        <v>0</v>
      </c>
      <c r="H9" s="722">
        <f>H11+H16+H26</f>
        <v>32590</v>
      </c>
      <c r="I9" s="722">
        <f>I11+I16+I26</f>
        <v>900</v>
      </c>
      <c r="J9" s="737">
        <f>SUM(F9:I9)</f>
        <v>33490</v>
      </c>
      <c r="K9" s="740"/>
      <c r="L9" s="721">
        <v>0</v>
      </c>
      <c r="M9" s="722">
        <v>0</v>
      </c>
      <c r="N9" s="722">
        <v>0</v>
      </c>
      <c r="O9" s="722">
        <v>0</v>
      </c>
      <c r="P9" s="723">
        <v>0</v>
      </c>
      <c r="Q9" s="720"/>
      <c r="R9" s="741">
        <f aca="true" t="shared" si="0" ref="R9:W9">R11+R16+R26</f>
        <v>33490</v>
      </c>
      <c r="S9" s="741">
        <f t="shared" si="0"/>
        <v>33490</v>
      </c>
      <c r="T9" s="741">
        <f t="shared" si="0"/>
        <v>9505</v>
      </c>
      <c r="U9" s="741">
        <f t="shared" si="0"/>
        <v>42490</v>
      </c>
      <c r="V9" s="741">
        <f t="shared" si="0"/>
        <v>40490</v>
      </c>
      <c r="W9" s="741">
        <f t="shared" si="0"/>
        <v>39569</v>
      </c>
      <c r="X9" s="741">
        <f>X11+X16+X26</f>
        <v>37190</v>
      </c>
    </row>
    <row r="10" spans="1:24" ht="13.5" thickTop="1">
      <c r="A10" s="70">
        <v>2</v>
      </c>
      <c r="B10" s="788">
        <v>1</v>
      </c>
      <c r="C10" s="789" t="s">
        <v>128</v>
      </c>
      <c r="D10" s="790"/>
      <c r="E10" s="790"/>
      <c r="F10" s="809"/>
      <c r="G10" s="809"/>
      <c r="H10" s="809"/>
      <c r="I10" s="809"/>
      <c r="J10" s="791"/>
      <c r="K10" s="791"/>
      <c r="L10" s="811"/>
      <c r="M10" s="809"/>
      <c r="N10" s="809"/>
      <c r="O10" s="809"/>
      <c r="P10" s="812"/>
      <c r="Q10" s="790"/>
      <c r="R10" s="853"/>
      <c r="S10" s="853"/>
      <c r="T10" s="853"/>
      <c r="U10" s="853"/>
      <c r="V10" s="853"/>
      <c r="W10" s="853"/>
      <c r="X10" s="853"/>
    </row>
    <row r="11" spans="1:24" ht="12.75">
      <c r="A11" s="70">
        <f>A10+1</f>
        <v>3</v>
      </c>
      <c r="B11" s="769"/>
      <c r="C11" s="770" t="s">
        <v>129</v>
      </c>
      <c r="D11" s="771"/>
      <c r="E11" s="771"/>
      <c r="F11" s="774">
        <v>0</v>
      </c>
      <c r="G11" s="774">
        <v>0</v>
      </c>
      <c r="H11" s="774">
        <v>700</v>
      </c>
      <c r="I11" s="774">
        <v>900</v>
      </c>
      <c r="J11" s="821">
        <v>1600</v>
      </c>
      <c r="K11" s="810"/>
      <c r="L11" s="777">
        <v>0</v>
      </c>
      <c r="M11" s="774">
        <v>0</v>
      </c>
      <c r="N11" s="774">
        <v>0</v>
      </c>
      <c r="O11" s="774">
        <v>0</v>
      </c>
      <c r="P11" s="778">
        <v>0</v>
      </c>
      <c r="Q11" s="776"/>
      <c r="R11" s="779">
        <v>1600</v>
      </c>
      <c r="S11" s="779">
        <v>1600</v>
      </c>
      <c r="T11" s="779">
        <v>641</v>
      </c>
      <c r="U11" s="779">
        <v>1600</v>
      </c>
      <c r="V11" s="779">
        <v>1600</v>
      </c>
      <c r="W11" s="779">
        <v>2283</v>
      </c>
      <c r="X11" s="779">
        <v>2283</v>
      </c>
    </row>
    <row r="12" spans="1:24" ht="12.75">
      <c r="A12" s="70">
        <f>A11+1</f>
        <v>4</v>
      </c>
      <c r="B12" s="67"/>
      <c r="C12" s="579" t="s">
        <v>385</v>
      </c>
      <c r="D12" s="616" t="s">
        <v>386</v>
      </c>
      <c r="E12" s="617"/>
      <c r="F12" s="618"/>
      <c r="G12" s="618"/>
      <c r="H12" s="619">
        <v>700</v>
      </c>
      <c r="I12" s="618">
        <v>900</v>
      </c>
      <c r="J12" s="620">
        <v>1600</v>
      </c>
      <c r="K12" s="621"/>
      <c r="L12" s="622"/>
      <c r="M12" s="623"/>
      <c r="N12" s="623"/>
      <c r="O12" s="618"/>
      <c r="P12" s="624">
        <f>SUM(L12:O12)</f>
        <v>0</v>
      </c>
      <c r="Q12" s="625"/>
      <c r="R12" s="626">
        <v>1600</v>
      </c>
      <c r="S12" s="626">
        <v>1600</v>
      </c>
      <c r="T12" s="626">
        <v>641</v>
      </c>
      <c r="U12" s="626">
        <v>1600</v>
      </c>
      <c r="V12" s="626">
        <v>1600</v>
      </c>
      <c r="W12" s="626">
        <v>2283</v>
      </c>
      <c r="X12" s="626">
        <v>2283</v>
      </c>
    </row>
    <row r="13" spans="1:24" s="129" customFormat="1" ht="12.75">
      <c r="A13" s="132">
        <v>5</v>
      </c>
      <c r="B13" s="128"/>
      <c r="C13" s="17"/>
      <c r="D13" s="141" t="s">
        <v>22</v>
      </c>
      <c r="E13" s="127" t="s">
        <v>272</v>
      </c>
      <c r="F13" s="180"/>
      <c r="G13" s="180"/>
      <c r="H13" s="305"/>
      <c r="I13" s="382">
        <v>700</v>
      </c>
      <c r="J13" s="181">
        <v>700</v>
      </c>
      <c r="K13" s="337"/>
      <c r="L13" s="383"/>
      <c r="M13" s="215"/>
      <c r="N13" s="215"/>
      <c r="O13" s="294"/>
      <c r="P13" s="110">
        <v>0</v>
      </c>
      <c r="Q13" s="178"/>
      <c r="R13" s="384">
        <v>700</v>
      </c>
      <c r="S13" s="384">
        <v>700</v>
      </c>
      <c r="T13" s="384">
        <v>55</v>
      </c>
      <c r="U13" s="384">
        <v>700</v>
      </c>
      <c r="V13" s="384">
        <v>700</v>
      </c>
      <c r="W13" s="384">
        <v>285</v>
      </c>
      <c r="X13" s="384">
        <v>285</v>
      </c>
    </row>
    <row r="14" spans="1:24" s="129" customFormat="1" ht="12.75">
      <c r="A14" s="132">
        <v>6</v>
      </c>
      <c r="B14" s="128"/>
      <c r="C14" s="17" t="s">
        <v>492</v>
      </c>
      <c r="D14" s="141" t="s">
        <v>273</v>
      </c>
      <c r="E14" s="127" t="s">
        <v>307</v>
      </c>
      <c r="F14" s="180"/>
      <c r="G14" s="180"/>
      <c r="H14" s="305">
        <v>700</v>
      </c>
      <c r="I14" s="382"/>
      <c r="J14" s="181">
        <v>700</v>
      </c>
      <c r="K14" s="337"/>
      <c r="L14" s="383"/>
      <c r="M14" s="215"/>
      <c r="N14" s="215"/>
      <c r="O14" s="294"/>
      <c r="P14" s="110">
        <v>0</v>
      </c>
      <c r="Q14" s="178"/>
      <c r="R14" s="384">
        <v>700</v>
      </c>
      <c r="S14" s="384">
        <v>700</v>
      </c>
      <c r="T14" s="384">
        <v>386</v>
      </c>
      <c r="U14" s="384">
        <v>700</v>
      </c>
      <c r="V14" s="384">
        <v>700</v>
      </c>
      <c r="W14" s="384">
        <v>1798</v>
      </c>
      <c r="X14" s="384">
        <v>1798</v>
      </c>
    </row>
    <row r="15" spans="1:24" s="129" customFormat="1" ht="12.75">
      <c r="A15" s="132">
        <v>7</v>
      </c>
      <c r="B15" s="128"/>
      <c r="C15" s="154"/>
      <c r="D15" s="147" t="s">
        <v>24</v>
      </c>
      <c r="E15" s="173" t="s">
        <v>417</v>
      </c>
      <c r="F15" s="294"/>
      <c r="G15" s="294"/>
      <c r="H15" s="295"/>
      <c r="I15" s="294">
        <v>200</v>
      </c>
      <c r="J15" s="181">
        <v>200</v>
      </c>
      <c r="K15" s="178"/>
      <c r="L15" s="294"/>
      <c r="M15" s="294"/>
      <c r="N15" s="294"/>
      <c r="O15" s="180"/>
      <c r="P15" s="110">
        <v>0</v>
      </c>
      <c r="Q15" s="178"/>
      <c r="R15" s="384">
        <v>200</v>
      </c>
      <c r="S15" s="384">
        <v>200</v>
      </c>
      <c r="T15" s="384">
        <v>200</v>
      </c>
      <c r="U15" s="384">
        <v>200</v>
      </c>
      <c r="V15" s="384">
        <v>200</v>
      </c>
      <c r="W15" s="384">
        <v>200</v>
      </c>
      <c r="X15" s="384">
        <v>200</v>
      </c>
    </row>
    <row r="16" spans="1:24" ht="12.75">
      <c r="A16" s="70">
        <v>8</v>
      </c>
      <c r="B16" s="780">
        <v>2</v>
      </c>
      <c r="C16" s="781" t="s">
        <v>225</v>
      </c>
      <c r="D16" s="782"/>
      <c r="E16" s="854"/>
      <c r="F16" s="855">
        <v>0</v>
      </c>
      <c r="G16" s="855">
        <v>0</v>
      </c>
      <c r="H16" s="855">
        <v>8890</v>
      </c>
      <c r="I16" s="855">
        <f>I17</f>
        <v>0</v>
      </c>
      <c r="J16" s="856">
        <v>8890</v>
      </c>
      <c r="K16" s="847"/>
      <c r="L16" s="857">
        <v>0</v>
      </c>
      <c r="M16" s="858">
        <v>0</v>
      </c>
      <c r="N16" s="858">
        <v>0</v>
      </c>
      <c r="O16" s="859">
        <v>0</v>
      </c>
      <c r="P16" s="846">
        <v>0</v>
      </c>
      <c r="Q16" s="831"/>
      <c r="R16" s="850">
        <v>8890</v>
      </c>
      <c r="S16" s="850">
        <v>8890</v>
      </c>
      <c r="T16" s="850">
        <v>850</v>
      </c>
      <c r="U16" s="850">
        <v>8890</v>
      </c>
      <c r="V16" s="850">
        <v>8890</v>
      </c>
      <c r="W16" s="850">
        <v>9286</v>
      </c>
      <c r="X16" s="850">
        <v>9252</v>
      </c>
    </row>
    <row r="17" spans="1:24" ht="12.75">
      <c r="A17" s="70">
        <v>9</v>
      </c>
      <c r="B17" s="66"/>
      <c r="C17" s="579" t="s">
        <v>387</v>
      </c>
      <c r="D17" s="616" t="s">
        <v>388</v>
      </c>
      <c r="E17" s="627"/>
      <c r="F17" s="618"/>
      <c r="G17" s="618"/>
      <c r="H17" s="628">
        <f>SUM(H18:H25)</f>
        <v>8890</v>
      </c>
      <c r="I17" s="629"/>
      <c r="J17" s="620">
        <f>SUM(F17:I17)</f>
        <v>8890</v>
      </c>
      <c r="K17" s="621"/>
      <c r="L17" s="622"/>
      <c r="M17" s="623"/>
      <c r="N17" s="623"/>
      <c r="O17" s="618"/>
      <c r="P17" s="624">
        <f>SUM(L17:O17)</f>
        <v>0</v>
      </c>
      <c r="Q17" s="625"/>
      <c r="R17" s="626">
        <v>8890</v>
      </c>
      <c r="S17" s="626">
        <v>8890</v>
      </c>
      <c r="T17" s="626">
        <v>850</v>
      </c>
      <c r="U17" s="626">
        <v>8890</v>
      </c>
      <c r="V17" s="626">
        <v>8890</v>
      </c>
      <c r="W17" s="626">
        <v>9286</v>
      </c>
      <c r="X17" s="626">
        <v>9252</v>
      </c>
    </row>
    <row r="18" spans="1:24" s="129" customFormat="1" ht="12.75">
      <c r="A18" s="132">
        <v>10</v>
      </c>
      <c r="B18" s="128"/>
      <c r="C18" s="17"/>
      <c r="D18" s="141" t="s">
        <v>22</v>
      </c>
      <c r="E18" s="127" t="s">
        <v>226</v>
      </c>
      <c r="F18" s="180"/>
      <c r="G18" s="180"/>
      <c r="H18" s="305">
        <v>4500</v>
      </c>
      <c r="I18" s="382"/>
      <c r="J18" s="294">
        <v>4500</v>
      </c>
      <c r="K18" s="337"/>
      <c r="L18" s="383"/>
      <c r="M18" s="215"/>
      <c r="N18" s="215"/>
      <c r="O18" s="294"/>
      <c r="P18" s="110">
        <v>0</v>
      </c>
      <c r="Q18" s="178"/>
      <c r="R18" s="384">
        <v>4500</v>
      </c>
      <c r="S18" s="384">
        <v>4500</v>
      </c>
      <c r="T18" s="384">
        <v>812</v>
      </c>
      <c r="U18" s="384">
        <v>4500</v>
      </c>
      <c r="V18" s="384">
        <v>4500</v>
      </c>
      <c r="W18" s="384">
        <v>4500</v>
      </c>
      <c r="X18" s="384">
        <v>4563</v>
      </c>
    </row>
    <row r="19" spans="1:24" s="129" customFormat="1" ht="12.75">
      <c r="A19" s="132">
        <v>11</v>
      </c>
      <c r="B19" s="128"/>
      <c r="C19" s="17"/>
      <c r="D19" s="141" t="s">
        <v>23</v>
      </c>
      <c r="E19" s="127" t="s">
        <v>227</v>
      </c>
      <c r="F19" s="180"/>
      <c r="G19" s="180"/>
      <c r="H19" s="305">
        <v>700</v>
      </c>
      <c r="I19" s="382"/>
      <c r="J19" s="180">
        <v>700</v>
      </c>
      <c r="K19" s="337"/>
      <c r="L19" s="383"/>
      <c r="M19" s="215"/>
      <c r="N19" s="215"/>
      <c r="O19" s="294"/>
      <c r="P19" s="110">
        <v>0</v>
      </c>
      <c r="Q19" s="178"/>
      <c r="R19" s="384">
        <v>700</v>
      </c>
      <c r="S19" s="384">
        <v>700</v>
      </c>
      <c r="T19" s="384">
        <v>35</v>
      </c>
      <c r="U19" s="384">
        <v>700</v>
      </c>
      <c r="V19" s="384">
        <v>700</v>
      </c>
      <c r="W19" s="384">
        <v>693</v>
      </c>
      <c r="X19" s="384">
        <v>700</v>
      </c>
    </row>
    <row r="20" spans="1:24" s="129" customFormat="1" ht="12.75">
      <c r="A20" s="132">
        <v>12</v>
      </c>
      <c r="B20" s="128"/>
      <c r="C20" s="17"/>
      <c r="D20" s="141" t="s">
        <v>24</v>
      </c>
      <c r="E20" s="127" t="s">
        <v>228</v>
      </c>
      <c r="F20" s="180"/>
      <c r="G20" s="180"/>
      <c r="H20" s="305">
        <v>2500</v>
      </c>
      <c r="I20" s="382"/>
      <c r="J20" s="180">
        <v>2500</v>
      </c>
      <c r="K20" s="337"/>
      <c r="L20" s="383"/>
      <c r="M20" s="215"/>
      <c r="N20" s="215"/>
      <c r="O20" s="294"/>
      <c r="P20" s="110">
        <v>0</v>
      </c>
      <c r="Q20" s="178"/>
      <c r="R20" s="384">
        <v>2500</v>
      </c>
      <c r="S20" s="384">
        <v>2500</v>
      </c>
      <c r="T20" s="384">
        <v>0</v>
      </c>
      <c r="U20" s="384">
        <v>2500</v>
      </c>
      <c r="V20" s="384">
        <v>2500</v>
      </c>
      <c r="W20" s="384">
        <v>3050</v>
      </c>
      <c r="X20" s="384">
        <v>2940</v>
      </c>
    </row>
    <row r="21" spans="1:24" s="129" customFormat="1" ht="12.75">
      <c r="A21" s="132">
        <v>13</v>
      </c>
      <c r="B21" s="128"/>
      <c r="C21" s="15"/>
      <c r="D21" s="147" t="s">
        <v>25</v>
      </c>
      <c r="E21" s="173" t="s">
        <v>252</v>
      </c>
      <c r="F21" s="385"/>
      <c r="G21" s="385"/>
      <c r="H21" s="386">
        <v>450</v>
      </c>
      <c r="I21" s="387"/>
      <c r="J21" s="385">
        <v>450</v>
      </c>
      <c r="K21" s="337"/>
      <c r="L21" s="388"/>
      <c r="M21" s="340"/>
      <c r="N21" s="340"/>
      <c r="O21" s="339"/>
      <c r="P21" s="389">
        <v>0</v>
      </c>
      <c r="Q21" s="178"/>
      <c r="R21" s="390">
        <v>450</v>
      </c>
      <c r="S21" s="390">
        <v>450</v>
      </c>
      <c r="T21" s="390">
        <v>0</v>
      </c>
      <c r="U21" s="390">
        <v>450</v>
      </c>
      <c r="V21" s="390">
        <v>450</v>
      </c>
      <c r="W21" s="390">
        <v>362</v>
      </c>
      <c r="X21" s="390">
        <v>365</v>
      </c>
    </row>
    <row r="22" spans="1:24" s="129" customFormat="1" ht="12.75">
      <c r="A22" s="132">
        <v>14</v>
      </c>
      <c r="B22" s="128"/>
      <c r="C22" s="15"/>
      <c r="D22" s="147" t="s">
        <v>26</v>
      </c>
      <c r="E22" s="174" t="s">
        <v>310</v>
      </c>
      <c r="F22" s="294"/>
      <c r="G22" s="294"/>
      <c r="H22" s="295">
        <v>400</v>
      </c>
      <c r="I22" s="294"/>
      <c r="J22" s="294">
        <v>400</v>
      </c>
      <c r="K22" s="341"/>
      <c r="L22" s="140"/>
      <c r="M22" s="294"/>
      <c r="N22" s="294"/>
      <c r="O22" s="294"/>
      <c r="P22" s="182">
        <v>0</v>
      </c>
      <c r="Q22" s="391"/>
      <c r="R22" s="297">
        <v>400</v>
      </c>
      <c r="S22" s="297">
        <v>400</v>
      </c>
      <c r="T22" s="297">
        <v>0</v>
      </c>
      <c r="U22" s="297">
        <v>400</v>
      </c>
      <c r="V22" s="297">
        <v>400</v>
      </c>
      <c r="W22" s="297">
        <v>401</v>
      </c>
      <c r="X22" s="297">
        <v>401</v>
      </c>
    </row>
    <row r="23" spans="1:24" s="129" customFormat="1" ht="12.75">
      <c r="A23" s="132">
        <v>15</v>
      </c>
      <c r="B23" s="128"/>
      <c r="C23" s="15"/>
      <c r="D23" s="147" t="s">
        <v>122</v>
      </c>
      <c r="E23" s="174" t="s">
        <v>311</v>
      </c>
      <c r="F23" s="294"/>
      <c r="G23" s="294"/>
      <c r="H23" s="295">
        <v>200</v>
      </c>
      <c r="I23" s="294"/>
      <c r="J23" s="294">
        <v>200</v>
      </c>
      <c r="K23" s="341"/>
      <c r="L23" s="140"/>
      <c r="M23" s="294"/>
      <c r="N23" s="294"/>
      <c r="O23" s="294"/>
      <c r="P23" s="182">
        <v>0</v>
      </c>
      <c r="Q23" s="391"/>
      <c r="R23" s="297">
        <v>200</v>
      </c>
      <c r="S23" s="297">
        <v>200</v>
      </c>
      <c r="T23" s="297">
        <v>0</v>
      </c>
      <c r="U23" s="297">
        <v>200</v>
      </c>
      <c r="V23" s="297">
        <v>200</v>
      </c>
      <c r="W23" s="297">
        <v>140</v>
      </c>
      <c r="X23" s="297">
        <v>140</v>
      </c>
    </row>
    <row r="24" spans="1:24" ht="12.75">
      <c r="A24" s="70">
        <v>16</v>
      </c>
      <c r="B24" s="73"/>
      <c r="C24" s="20"/>
      <c r="D24" s="443" t="s">
        <v>123</v>
      </c>
      <c r="E24" s="432" t="s">
        <v>312</v>
      </c>
      <c r="F24" s="228"/>
      <c r="G24" s="228"/>
      <c r="H24" s="235">
        <v>80</v>
      </c>
      <c r="I24" s="228"/>
      <c r="J24" s="228">
        <v>80</v>
      </c>
      <c r="K24" s="230"/>
      <c r="L24" s="236"/>
      <c r="M24" s="228"/>
      <c r="N24" s="228"/>
      <c r="O24" s="228"/>
      <c r="P24" s="175">
        <v>0</v>
      </c>
      <c r="Q24" s="284"/>
      <c r="R24" s="217">
        <v>80</v>
      </c>
      <c r="S24" s="217">
        <v>80</v>
      </c>
      <c r="T24" s="217">
        <v>3</v>
      </c>
      <c r="U24" s="217">
        <v>80</v>
      </c>
      <c r="V24" s="217">
        <v>80</v>
      </c>
      <c r="W24" s="217">
        <v>80</v>
      </c>
      <c r="X24" s="217">
        <v>80</v>
      </c>
    </row>
    <row r="25" spans="1:24" ht="12.75">
      <c r="A25" s="70">
        <v>17</v>
      </c>
      <c r="B25" s="441"/>
      <c r="C25" s="33"/>
      <c r="D25" s="443" t="s">
        <v>124</v>
      </c>
      <c r="E25" s="432" t="s">
        <v>398</v>
      </c>
      <c r="F25" s="228"/>
      <c r="G25" s="228"/>
      <c r="H25" s="235">
        <v>60</v>
      </c>
      <c r="I25" s="228"/>
      <c r="J25" s="228">
        <v>60</v>
      </c>
      <c r="K25" s="228"/>
      <c r="L25" s="228"/>
      <c r="M25" s="228"/>
      <c r="N25" s="228"/>
      <c r="O25" s="228"/>
      <c r="P25" s="228">
        <v>0</v>
      </c>
      <c r="Q25" s="228"/>
      <c r="R25" s="411">
        <v>60</v>
      </c>
      <c r="S25" s="411">
        <v>60</v>
      </c>
      <c r="T25" s="411">
        <v>0</v>
      </c>
      <c r="U25" s="411">
        <v>60</v>
      </c>
      <c r="V25" s="411">
        <v>60</v>
      </c>
      <c r="W25" s="411">
        <v>60</v>
      </c>
      <c r="X25" s="411">
        <v>63</v>
      </c>
    </row>
    <row r="26" spans="1:24" ht="12.75">
      <c r="A26" s="70">
        <v>18</v>
      </c>
      <c r="B26" s="788">
        <v>3</v>
      </c>
      <c r="C26" s="789" t="s">
        <v>73</v>
      </c>
      <c r="D26" s="790"/>
      <c r="E26" s="823"/>
      <c r="F26" s="805">
        <v>0</v>
      </c>
      <c r="G26" s="805">
        <v>0</v>
      </c>
      <c r="H26" s="785">
        <v>23000</v>
      </c>
      <c r="I26" s="870">
        <v>0</v>
      </c>
      <c r="J26" s="871">
        <v>23000</v>
      </c>
      <c r="K26" s="872"/>
      <c r="L26" s="871">
        <v>0</v>
      </c>
      <c r="M26" s="871">
        <v>0</v>
      </c>
      <c r="N26" s="871">
        <v>0</v>
      </c>
      <c r="O26" s="871">
        <v>0</v>
      </c>
      <c r="P26" s="871">
        <v>0</v>
      </c>
      <c r="Q26" s="872"/>
      <c r="R26" s="871">
        <v>23000</v>
      </c>
      <c r="S26" s="871">
        <v>23000</v>
      </c>
      <c r="T26" s="871">
        <v>8014</v>
      </c>
      <c r="U26" s="871">
        <v>32000</v>
      </c>
      <c r="V26" s="871">
        <v>30000</v>
      </c>
      <c r="W26" s="871">
        <v>28000</v>
      </c>
      <c r="X26" s="871">
        <v>25655</v>
      </c>
    </row>
    <row r="27" spans="1:24" ht="12.75">
      <c r="A27" s="70">
        <v>19</v>
      </c>
      <c r="B27" s="68"/>
      <c r="C27" s="630" t="s">
        <v>229</v>
      </c>
      <c r="D27" s="869" t="s">
        <v>388</v>
      </c>
      <c r="E27" s="525"/>
      <c r="F27" s="873"/>
      <c r="G27" s="873"/>
      <c r="H27" s="874">
        <v>23000</v>
      </c>
      <c r="I27" s="873">
        <v>0</v>
      </c>
      <c r="J27" s="873">
        <v>23000</v>
      </c>
      <c r="K27" s="873"/>
      <c r="L27" s="873"/>
      <c r="M27" s="873"/>
      <c r="N27" s="873"/>
      <c r="O27" s="873"/>
      <c r="P27" s="873">
        <v>0</v>
      </c>
      <c r="Q27" s="873"/>
      <c r="R27" s="618">
        <v>23000</v>
      </c>
      <c r="S27" s="618">
        <v>23000</v>
      </c>
      <c r="T27" s="618">
        <v>8014</v>
      </c>
      <c r="U27" s="618">
        <v>32000</v>
      </c>
      <c r="V27" s="618">
        <v>30000</v>
      </c>
      <c r="W27" s="618">
        <v>28000</v>
      </c>
      <c r="X27" s="618">
        <v>25655</v>
      </c>
    </row>
    <row r="28" spans="1:24" ht="12.75">
      <c r="A28" s="70">
        <v>20</v>
      </c>
      <c r="B28" s="161"/>
      <c r="C28" s="162"/>
      <c r="D28" s="177">
        <v>1</v>
      </c>
      <c r="E28" s="176" t="s">
        <v>319</v>
      </c>
      <c r="F28" s="176"/>
      <c r="G28" s="176"/>
      <c r="H28" s="412">
        <v>23000</v>
      </c>
      <c r="I28" s="412">
        <v>0</v>
      </c>
      <c r="J28" s="412">
        <v>23000</v>
      </c>
      <c r="K28" s="413"/>
      <c r="L28" s="413"/>
      <c r="M28" s="413"/>
      <c r="N28" s="413"/>
      <c r="O28" s="413"/>
      <c r="P28" s="413">
        <v>0</v>
      </c>
      <c r="Q28" s="413"/>
      <c r="R28" s="413">
        <v>23000</v>
      </c>
      <c r="S28" s="413">
        <v>23000</v>
      </c>
      <c r="T28" s="413">
        <v>8014</v>
      </c>
      <c r="U28" s="413">
        <v>32000</v>
      </c>
      <c r="V28" s="413">
        <v>30000</v>
      </c>
      <c r="W28" s="413">
        <v>28000</v>
      </c>
      <c r="X28" s="413">
        <v>25655</v>
      </c>
    </row>
    <row r="29" ht="12.75">
      <c r="L29" s="91"/>
    </row>
    <row r="30" ht="12.75">
      <c r="L30" s="91"/>
    </row>
    <row r="31" spans="9:12" ht="12.75">
      <c r="I31" s="23"/>
      <c r="L31" s="91"/>
    </row>
    <row r="32" spans="9:12" ht="12.75">
      <c r="I32" s="23"/>
      <c r="L32" s="91"/>
    </row>
    <row r="33" ht="12.75">
      <c r="G33" s="23"/>
    </row>
    <row r="35" spans="5:6" ht="12.75">
      <c r="E35" s="142"/>
      <c r="F35" s="23"/>
    </row>
  </sheetData>
  <sheetProtection/>
  <mergeCells count="22">
    <mergeCell ref="X4:X8"/>
    <mergeCell ref="L7:L8"/>
    <mergeCell ref="W4:W8"/>
    <mergeCell ref="V4:V8"/>
    <mergeCell ref="M7:M8"/>
    <mergeCell ref="N7:N8"/>
    <mergeCell ref="T4:T8"/>
    <mergeCell ref="G7:G8"/>
    <mergeCell ref="J7:J8"/>
    <mergeCell ref="H7:H8"/>
    <mergeCell ref="R4:R8"/>
    <mergeCell ref="I7:I8"/>
    <mergeCell ref="F7:F8"/>
    <mergeCell ref="A4:K4"/>
    <mergeCell ref="A5:J5"/>
    <mergeCell ref="O7:O8"/>
    <mergeCell ref="L5:P5"/>
    <mergeCell ref="S4:S8"/>
    <mergeCell ref="L6:P6"/>
    <mergeCell ref="U4:U8"/>
    <mergeCell ref="L4:P4"/>
    <mergeCell ref="P7:P8"/>
  </mergeCells>
  <printOptions/>
  <pageMargins left="0.5" right="0.17" top="0.78" bottom="0.42" header="0.47" footer="0.43"/>
  <pageSetup horizontalDpi="600" verticalDpi="600" orientation="landscape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31"/>
  <sheetViews>
    <sheetView zoomScale="88" zoomScaleNormal="88" zoomScalePageLayoutView="0" workbookViewId="0" topLeftCell="A1">
      <selection activeCell="Y10" sqref="Y10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7.28125" style="0" customWidth="1"/>
    <col min="4" max="4" width="2.28125" style="0" customWidth="1"/>
    <col min="5" max="5" width="37.28125" style="0" customWidth="1"/>
    <col min="6" max="6" width="7.421875" style="0" customWidth="1"/>
    <col min="7" max="8" width="7.28125" style="0" customWidth="1"/>
    <col min="9" max="9" width="5.7109375" style="0" customWidth="1"/>
    <col min="10" max="10" width="7.421875" style="0" customWidth="1"/>
    <col min="11" max="11" width="8.421875" style="0" customWidth="1"/>
    <col min="12" max="12" width="0.85546875" style="84" customWidth="1"/>
    <col min="13" max="13" width="6.28125" style="0" customWidth="1"/>
    <col min="14" max="15" width="6.00390625" style="0" customWidth="1"/>
    <col min="16" max="16" width="7.140625" style="0" customWidth="1"/>
    <col min="17" max="17" width="7.28125" style="0" hidden="1" customWidth="1"/>
    <col min="18" max="18" width="0.9921875" style="84" hidden="1" customWidth="1"/>
    <col min="19" max="19" width="9.8515625" style="0" customWidth="1"/>
    <col min="20" max="21" width="9.8515625" style="0" hidden="1" customWidth="1"/>
    <col min="22" max="25" width="9.8515625" style="0" customWidth="1"/>
  </cols>
  <sheetData>
    <row r="1" spans="11:25" ht="12.75">
      <c r="K1" s="125"/>
      <c r="Q1" s="23"/>
      <c r="S1" s="23"/>
      <c r="T1" s="23"/>
      <c r="U1" s="23"/>
      <c r="V1" s="23"/>
      <c r="W1" s="23"/>
      <c r="X1" s="23"/>
      <c r="Y1" s="23"/>
    </row>
    <row r="2" spans="2:25" ht="18.75">
      <c r="B2" s="165" t="s">
        <v>235</v>
      </c>
      <c r="C2" s="166"/>
      <c r="D2" s="166"/>
      <c r="E2" s="166"/>
      <c r="S2" s="23"/>
      <c r="T2" s="23"/>
      <c r="U2" s="23"/>
      <c r="V2" s="23"/>
      <c r="W2" s="23"/>
      <c r="X2" s="23"/>
      <c r="Y2" s="23"/>
    </row>
    <row r="3" ht="13.5" thickBot="1"/>
    <row r="4" spans="1:25" ht="14.2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65"/>
      <c r="M4" s="685"/>
      <c r="N4" s="663"/>
      <c r="O4" s="663"/>
      <c r="P4" s="663"/>
      <c r="Q4" s="664"/>
      <c r="R4" s="665"/>
      <c r="S4" s="1003" t="s">
        <v>457</v>
      </c>
      <c r="T4" s="1003" t="s">
        <v>471</v>
      </c>
      <c r="U4" s="1003" t="s">
        <v>480</v>
      </c>
      <c r="V4" s="1003" t="s">
        <v>515</v>
      </c>
      <c r="W4" s="1003" t="s">
        <v>525</v>
      </c>
      <c r="X4" s="1003" t="s">
        <v>537</v>
      </c>
      <c r="Y4" s="1003" t="s">
        <v>563</v>
      </c>
    </row>
    <row r="5" spans="1:25" ht="18.75" customHeight="1">
      <c r="A5" s="473"/>
      <c r="B5" s="1000" t="s">
        <v>30</v>
      </c>
      <c r="C5" s="1013"/>
      <c r="D5" s="1013"/>
      <c r="E5" s="1013"/>
      <c r="F5" s="1013"/>
      <c r="G5" s="1013"/>
      <c r="H5" s="1013"/>
      <c r="I5" s="1013"/>
      <c r="J5" s="1013"/>
      <c r="K5" s="1014"/>
      <c r="L5" s="650"/>
      <c r="M5" s="978" t="s">
        <v>29</v>
      </c>
      <c r="N5" s="979"/>
      <c r="O5" s="979"/>
      <c r="P5" s="979"/>
      <c r="Q5" s="980"/>
      <c r="R5" s="650"/>
      <c r="S5" s="1004"/>
      <c r="T5" s="1004"/>
      <c r="U5" s="1004"/>
      <c r="V5" s="1004"/>
      <c r="W5" s="1004"/>
      <c r="X5" s="1004"/>
      <c r="Y5" s="1004"/>
    </row>
    <row r="6" spans="1:25" ht="12.75">
      <c r="A6" s="459"/>
      <c r="B6" s="460" t="s">
        <v>117</v>
      </c>
      <c r="C6" s="478" t="s">
        <v>27</v>
      </c>
      <c r="D6" s="462"/>
      <c r="E6" s="1046" t="s">
        <v>28</v>
      </c>
      <c r="F6" s="1009"/>
      <c r="G6" s="1009"/>
      <c r="H6" s="1009"/>
      <c r="I6" s="1009"/>
      <c r="J6" s="1009"/>
      <c r="K6" s="1010"/>
      <c r="L6" s="656"/>
      <c r="M6" s="1008"/>
      <c r="N6" s="1009"/>
      <c r="O6" s="1009"/>
      <c r="P6" s="1009"/>
      <c r="Q6" s="1010"/>
      <c r="R6" s="656"/>
      <c r="S6" s="1004"/>
      <c r="T6" s="1004"/>
      <c r="U6" s="1004"/>
      <c r="V6" s="1004"/>
      <c r="W6" s="1004"/>
      <c r="X6" s="1004"/>
      <c r="Y6" s="1004"/>
    </row>
    <row r="7" spans="1:25" ht="12.75">
      <c r="A7" s="463"/>
      <c r="B7" s="464" t="s">
        <v>118</v>
      </c>
      <c r="C7" s="482" t="s">
        <v>116</v>
      </c>
      <c r="D7" s="466"/>
      <c r="E7" s="697" t="s">
        <v>21</v>
      </c>
      <c r="F7" s="971">
        <v>610</v>
      </c>
      <c r="G7" s="973">
        <v>620</v>
      </c>
      <c r="H7" s="973">
        <v>630</v>
      </c>
      <c r="I7" s="973">
        <v>640</v>
      </c>
      <c r="J7" s="981">
        <v>650</v>
      </c>
      <c r="K7" s="986" t="s">
        <v>13</v>
      </c>
      <c r="L7" s="659"/>
      <c r="M7" s="982">
        <v>711</v>
      </c>
      <c r="N7" s="973">
        <v>714</v>
      </c>
      <c r="O7" s="973">
        <v>716</v>
      </c>
      <c r="P7" s="981">
        <v>717</v>
      </c>
      <c r="Q7" s="986" t="s">
        <v>13</v>
      </c>
      <c r="R7" s="659"/>
      <c r="S7" s="1004"/>
      <c r="T7" s="1004"/>
      <c r="U7" s="1004"/>
      <c r="V7" s="1004"/>
      <c r="W7" s="1004"/>
      <c r="X7" s="1004"/>
      <c r="Y7" s="1004"/>
    </row>
    <row r="8" spans="1:25" ht="13.5" thickBot="1">
      <c r="A8" s="483"/>
      <c r="B8" s="469"/>
      <c r="C8" s="485"/>
      <c r="D8" s="471"/>
      <c r="E8" s="453"/>
      <c r="F8" s="972"/>
      <c r="G8" s="974"/>
      <c r="H8" s="974"/>
      <c r="I8" s="974"/>
      <c r="J8" s="974"/>
      <c r="K8" s="987"/>
      <c r="L8" s="659"/>
      <c r="M8" s="983"/>
      <c r="N8" s="974"/>
      <c r="O8" s="974"/>
      <c r="P8" s="974"/>
      <c r="Q8" s="987"/>
      <c r="R8" s="659"/>
      <c r="S8" s="1012"/>
      <c r="T8" s="1012"/>
      <c r="U8" s="1012"/>
      <c r="V8" s="1012"/>
      <c r="W8" s="1012"/>
      <c r="X8" s="1012"/>
      <c r="Y8" s="1012"/>
    </row>
    <row r="9" spans="1:25" ht="16.5" thickBot="1" thickTop="1">
      <c r="A9" s="69">
        <v>1</v>
      </c>
      <c r="B9" s="732" t="s">
        <v>255</v>
      </c>
      <c r="C9" s="733"/>
      <c r="D9" s="734"/>
      <c r="E9" s="744"/>
      <c r="F9" s="736">
        <f aca="true" t="shared" si="0" ref="F9:P9">F10</f>
        <v>0</v>
      </c>
      <c r="G9" s="722">
        <f t="shared" si="0"/>
        <v>0</v>
      </c>
      <c r="H9" s="722">
        <f t="shared" si="0"/>
        <v>35240</v>
      </c>
      <c r="I9" s="722">
        <f t="shared" si="0"/>
        <v>0</v>
      </c>
      <c r="J9" s="722">
        <f t="shared" si="0"/>
        <v>0</v>
      </c>
      <c r="K9" s="723">
        <f>SUM(F9:J9)</f>
        <v>35240</v>
      </c>
      <c r="L9" s="720"/>
      <c r="M9" s="721">
        <f t="shared" si="0"/>
        <v>0</v>
      </c>
      <c r="N9" s="722">
        <f t="shared" si="0"/>
        <v>0</v>
      </c>
      <c r="O9" s="722">
        <f t="shared" si="0"/>
        <v>0</v>
      </c>
      <c r="P9" s="722">
        <f t="shared" si="0"/>
        <v>0</v>
      </c>
      <c r="Q9" s="723">
        <f>SUM(M9:P9)</f>
        <v>0</v>
      </c>
      <c r="R9" s="720"/>
      <c r="S9" s="741">
        <v>35240</v>
      </c>
      <c r="T9" s="741">
        <v>35240</v>
      </c>
      <c r="U9" s="741">
        <f>U11+U20</f>
        <v>10413</v>
      </c>
      <c r="V9" s="741">
        <v>46690</v>
      </c>
      <c r="W9" s="741">
        <v>46690</v>
      </c>
      <c r="X9" s="741">
        <v>48060</v>
      </c>
      <c r="Y9" s="741">
        <v>42329</v>
      </c>
    </row>
    <row r="10" spans="1:25" ht="13.5" thickTop="1">
      <c r="A10" s="70">
        <f>A9+1</f>
        <v>2</v>
      </c>
      <c r="B10" s="769">
        <v>1</v>
      </c>
      <c r="C10" s="770" t="s">
        <v>230</v>
      </c>
      <c r="D10" s="771"/>
      <c r="E10" s="860"/>
      <c r="F10" s="818">
        <f>F11</f>
        <v>0</v>
      </c>
      <c r="G10" s="794">
        <f>G11</f>
        <v>0</v>
      </c>
      <c r="H10" s="794">
        <f>H11+H20</f>
        <v>35240</v>
      </c>
      <c r="I10" s="794">
        <v>0</v>
      </c>
      <c r="J10" s="794">
        <v>0</v>
      </c>
      <c r="K10" s="837">
        <f>SUM(F10:J10)</f>
        <v>35240</v>
      </c>
      <c r="L10" s="776"/>
      <c r="M10" s="835">
        <v>0</v>
      </c>
      <c r="N10" s="794">
        <v>0</v>
      </c>
      <c r="O10" s="794">
        <v>0</v>
      </c>
      <c r="P10" s="794">
        <v>0</v>
      </c>
      <c r="Q10" s="837">
        <f aca="true" t="shared" si="1" ref="Q10:Q17">SUM(M10:P10)</f>
        <v>0</v>
      </c>
      <c r="R10" s="776"/>
      <c r="S10" s="813">
        <f aca="true" t="shared" si="2" ref="S10:X10">S11+S20</f>
        <v>35240</v>
      </c>
      <c r="T10" s="813">
        <f t="shared" si="2"/>
        <v>35240</v>
      </c>
      <c r="U10" s="813">
        <f t="shared" si="2"/>
        <v>10413</v>
      </c>
      <c r="V10" s="813">
        <f t="shared" si="2"/>
        <v>46690</v>
      </c>
      <c r="W10" s="813">
        <f t="shared" si="2"/>
        <v>46690</v>
      </c>
      <c r="X10" s="813">
        <f t="shared" si="2"/>
        <v>48060</v>
      </c>
      <c r="Y10" s="813">
        <f>Y11+Y20</f>
        <v>42329</v>
      </c>
    </row>
    <row r="11" spans="1:25" ht="12.75">
      <c r="A11" s="70">
        <f>A10+1</f>
        <v>3</v>
      </c>
      <c r="B11" s="72"/>
      <c r="C11" s="524" t="s">
        <v>392</v>
      </c>
      <c r="D11" s="588" t="s">
        <v>356</v>
      </c>
      <c r="E11" s="631"/>
      <c r="F11" s="527">
        <v>0</v>
      </c>
      <c r="G11" s="528">
        <f>SUM(G12:G15)</f>
        <v>0</v>
      </c>
      <c r="H11" s="539">
        <v>34800</v>
      </c>
      <c r="I11" s="539">
        <v>0</v>
      </c>
      <c r="J11" s="539">
        <f>SUM(J12:J17)</f>
        <v>0</v>
      </c>
      <c r="K11" s="583">
        <f>SUM(F11:J11)</f>
        <v>34800</v>
      </c>
      <c r="L11" s="587"/>
      <c r="M11" s="589"/>
      <c r="N11" s="539"/>
      <c r="O11" s="539"/>
      <c r="P11" s="539"/>
      <c r="Q11" s="583">
        <f>SUM(M11:P11)</f>
        <v>0</v>
      </c>
      <c r="R11" s="587"/>
      <c r="S11" s="543">
        <v>34800</v>
      </c>
      <c r="T11" s="543">
        <v>34800</v>
      </c>
      <c r="U11" s="543">
        <v>10246</v>
      </c>
      <c r="V11" s="543">
        <f>SUM(V12:V19)</f>
        <v>46200</v>
      </c>
      <c r="W11" s="543">
        <f>SUM(W12:W19)</f>
        <v>46200</v>
      </c>
      <c r="X11" s="543">
        <f>SUM(X12:X19)</f>
        <v>47570</v>
      </c>
      <c r="Y11" s="543">
        <f>SUM(Y12:Y19)</f>
        <v>41982</v>
      </c>
    </row>
    <row r="12" spans="1:25" ht="12.75">
      <c r="A12" s="70">
        <v>4</v>
      </c>
      <c r="B12" s="73"/>
      <c r="C12" s="219"/>
      <c r="D12" s="232" t="s">
        <v>22</v>
      </c>
      <c r="E12" s="392" t="s">
        <v>231</v>
      </c>
      <c r="F12" s="222"/>
      <c r="G12" s="223"/>
      <c r="H12" s="224">
        <v>12000</v>
      </c>
      <c r="I12" s="222"/>
      <c r="J12" s="223"/>
      <c r="K12" s="109">
        <f>SUM(F12:J12)</f>
        <v>12000</v>
      </c>
      <c r="L12" s="179"/>
      <c r="M12" s="393"/>
      <c r="N12" s="97"/>
      <c r="O12" s="97"/>
      <c r="P12" s="97"/>
      <c r="Q12" s="394">
        <f t="shared" si="1"/>
        <v>0</v>
      </c>
      <c r="R12" s="395"/>
      <c r="S12" s="193">
        <v>12000</v>
      </c>
      <c r="T12" s="193">
        <v>12000</v>
      </c>
      <c r="U12" s="193">
        <v>3849</v>
      </c>
      <c r="V12" s="193">
        <v>12000</v>
      </c>
      <c r="W12" s="193">
        <v>12000</v>
      </c>
      <c r="X12" s="193">
        <v>12000</v>
      </c>
      <c r="Y12" s="193">
        <v>10205</v>
      </c>
    </row>
    <row r="13" spans="1:25" ht="12.75">
      <c r="A13" s="70">
        <v>5</v>
      </c>
      <c r="B13" s="81"/>
      <c r="C13" s="274"/>
      <c r="D13" s="232" t="s">
        <v>23</v>
      </c>
      <c r="E13" s="392" t="s">
        <v>508</v>
      </c>
      <c r="F13" s="246"/>
      <c r="G13" s="228"/>
      <c r="H13" s="235">
        <v>3800</v>
      </c>
      <c r="I13" s="246"/>
      <c r="J13" s="228"/>
      <c r="K13" s="175">
        <v>3800</v>
      </c>
      <c r="L13" s="179"/>
      <c r="M13" s="396"/>
      <c r="N13" s="319"/>
      <c r="O13" s="319"/>
      <c r="P13" s="319"/>
      <c r="Q13" s="397">
        <f t="shared" si="1"/>
        <v>0</v>
      </c>
      <c r="R13" s="395"/>
      <c r="S13" s="193">
        <v>3800</v>
      </c>
      <c r="T13" s="193">
        <v>3800</v>
      </c>
      <c r="U13" s="193">
        <v>963</v>
      </c>
      <c r="V13" s="907">
        <v>6500</v>
      </c>
      <c r="W13" s="907">
        <v>6500</v>
      </c>
      <c r="X13" s="907">
        <v>7000</v>
      </c>
      <c r="Y13" s="907">
        <v>6822</v>
      </c>
    </row>
    <row r="14" spans="1:25" ht="12.75">
      <c r="A14" s="70">
        <v>6</v>
      </c>
      <c r="B14" s="81"/>
      <c r="C14" s="274"/>
      <c r="D14" s="232" t="s">
        <v>24</v>
      </c>
      <c r="E14" s="392" t="s">
        <v>11</v>
      </c>
      <c r="F14" s="246"/>
      <c r="G14" s="228"/>
      <c r="H14" s="235">
        <v>2500</v>
      </c>
      <c r="I14" s="246"/>
      <c r="J14" s="228"/>
      <c r="K14" s="175">
        <f>SUM(F14:J14)</f>
        <v>2500</v>
      </c>
      <c r="L14" s="179"/>
      <c r="M14" s="396"/>
      <c r="N14" s="319"/>
      <c r="O14" s="319"/>
      <c r="P14" s="319"/>
      <c r="Q14" s="394">
        <f t="shared" si="1"/>
        <v>0</v>
      </c>
      <c r="R14" s="395"/>
      <c r="S14" s="193">
        <v>2500</v>
      </c>
      <c r="T14" s="193">
        <v>2500</v>
      </c>
      <c r="U14" s="193">
        <v>680</v>
      </c>
      <c r="V14" s="907">
        <v>5000</v>
      </c>
      <c r="W14" s="907">
        <v>5000</v>
      </c>
      <c r="X14" s="907">
        <v>5000</v>
      </c>
      <c r="Y14" s="907">
        <v>5143</v>
      </c>
    </row>
    <row r="15" spans="1:25" ht="12.75">
      <c r="A15" s="70">
        <f>A14+1</f>
        <v>7</v>
      </c>
      <c r="B15" s="73"/>
      <c r="C15" s="262"/>
      <c r="D15" s="220" t="s">
        <v>25</v>
      </c>
      <c r="E15" s="238" t="s">
        <v>449</v>
      </c>
      <c r="F15" s="228"/>
      <c r="G15" s="228"/>
      <c r="H15" s="235">
        <v>5000</v>
      </c>
      <c r="I15" s="228"/>
      <c r="J15" s="228"/>
      <c r="K15" s="228">
        <v>5000</v>
      </c>
      <c r="L15" s="179"/>
      <c r="M15" s="398"/>
      <c r="N15" s="399"/>
      <c r="O15" s="399"/>
      <c r="P15" s="399"/>
      <c r="Q15" s="400">
        <f t="shared" si="1"/>
        <v>0</v>
      </c>
      <c r="R15" s="395"/>
      <c r="S15" s="193">
        <v>5000</v>
      </c>
      <c r="T15" s="193">
        <v>5000</v>
      </c>
      <c r="U15" s="193">
        <v>1302</v>
      </c>
      <c r="V15" s="907">
        <v>6000</v>
      </c>
      <c r="W15" s="907">
        <v>6000</v>
      </c>
      <c r="X15" s="907">
        <v>6000</v>
      </c>
      <c r="Y15" s="907">
        <v>3239</v>
      </c>
    </row>
    <row r="16" spans="1:25" ht="12.75">
      <c r="A16" s="70">
        <v>8</v>
      </c>
      <c r="B16" s="66"/>
      <c r="C16" s="262"/>
      <c r="D16" s="220" t="s">
        <v>26</v>
      </c>
      <c r="E16" s="238" t="s">
        <v>232</v>
      </c>
      <c r="F16" s="228"/>
      <c r="G16" s="228"/>
      <c r="H16" s="235">
        <v>5500</v>
      </c>
      <c r="I16" s="228"/>
      <c r="J16" s="228"/>
      <c r="K16" s="228">
        <f>SUM(F16:J16)</f>
        <v>5500</v>
      </c>
      <c r="L16" s="179"/>
      <c r="M16" s="251"/>
      <c r="N16" s="247"/>
      <c r="O16" s="247"/>
      <c r="P16" s="247"/>
      <c r="Q16" s="283">
        <f t="shared" si="1"/>
        <v>0</v>
      </c>
      <c r="R16" s="179"/>
      <c r="S16" s="193">
        <v>5500</v>
      </c>
      <c r="T16" s="193">
        <v>5500</v>
      </c>
      <c r="U16" s="193">
        <v>1030</v>
      </c>
      <c r="V16" s="907">
        <v>5500</v>
      </c>
      <c r="W16" s="907">
        <v>5500</v>
      </c>
      <c r="X16" s="907">
        <v>6000</v>
      </c>
      <c r="Y16" s="907">
        <v>5357</v>
      </c>
    </row>
    <row r="17" spans="1:25" ht="12.75">
      <c r="A17" s="70">
        <v>9</v>
      </c>
      <c r="B17" s="72"/>
      <c r="C17" s="274"/>
      <c r="D17" s="232" t="s">
        <v>122</v>
      </c>
      <c r="E17" s="401" t="s">
        <v>202</v>
      </c>
      <c r="F17" s="246"/>
      <c r="G17" s="228"/>
      <c r="H17" s="235">
        <v>5000</v>
      </c>
      <c r="I17" s="246"/>
      <c r="J17" s="228"/>
      <c r="K17" s="175">
        <v>5000</v>
      </c>
      <c r="L17" s="179"/>
      <c r="M17" s="236"/>
      <c r="N17" s="228"/>
      <c r="O17" s="228"/>
      <c r="P17" s="228"/>
      <c r="Q17" s="283">
        <f t="shared" si="1"/>
        <v>0</v>
      </c>
      <c r="R17" s="179"/>
      <c r="S17" s="193">
        <v>5000</v>
      </c>
      <c r="T17" s="193">
        <v>5000</v>
      </c>
      <c r="U17" s="193">
        <v>1298</v>
      </c>
      <c r="V17" s="907">
        <v>6000</v>
      </c>
      <c r="W17" s="907">
        <v>6000</v>
      </c>
      <c r="X17" s="907">
        <v>6000</v>
      </c>
      <c r="Y17" s="907">
        <v>5648</v>
      </c>
    </row>
    <row r="18" spans="1:25" ht="12.75">
      <c r="A18" s="70">
        <v>10</v>
      </c>
      <c r="B18" s="72"/>
      <c r="C18" s="274"/>
      <c r="D18" s="232" t="s">
        <v>123</v>
      </c>
      <c r="E18" s="401" t="s">
        <v>399</v>
      </c>
      <c r="F18" s="246"/>
      <c r="G18" s="228"/>
      <c r="H18" s="235">
        <v>1000</v>
      </c>
      <c r="I18" s="246"/>
      <c r="J18" s="228"/>
      <c r="K18" s="175">
        <v>1000</v>
      </c>
      <c r="L18" s="179"/>
      <c r="M18" s="236"/>
      <c r="N18" s="228"/>
      <c r="O18" s="228"/>
      <c r="P18" s="228"/>
      <c r="Q18" s="283">
        <v>0</v>
      </c>
      <c r="R18" s="179"/>
      <c r="S18" s="193">
        <v>1000</v>
      </c>
      <c r="T18" s="193">
        <v>1000</v>
      </c>
      <c r="U18" s="193">
        <v>1108</v>
      </c>
      <c r="V18" s="907">
        <v>3000</v>
      </c>
      <c r="W18" s="907">
        <v>3000</v>
      </c>
      <c r="X18" s="907">
        <v>3370</v>
      </c>
      <c r="Y18" s="907">
        <v>3370</v>
      </c>
    </row>
    <row r="19" spans="1:25" ht="12.75">
      <c r="A19" s="70">
        <v>11</v>
      </c>
      <c r="B19" s="72"/>
      <c r="C19" s="274"/>
      <c r="D19" s="232" t="s">
        <v>124</v>
      </c>
      <c r="E19" s="401" t="s">
        <v>507</v>
      </c>
      <c r="F19" s="246"/>
      <c r="G19" s="228"/>
      <c r="H19" s="235">
        <v>0</v>
      </c>
      <c r="I19" s="246"/>
      <c r="J19" s="228"/>
      <c r="K19" s="175">
        <v>0</v>
      </c>
      <c r="L19" s="179"/>
      <c r="M19" s="236"/>
      <c r="N19" s="228"/>
      <c r="O19" s="228"/>
      <c r="P19" s="228"/>
      <c r="Q19" s="283">
        <v>0</v>
      </c>
      <c r="R19" s="179"/>
      <c r="S19" s="193">
        <v>0</v>
      </c>
      <c r="T19" s="193">
        <v>0</v>
      </c>
      <c r="U19" s="193">
        <v>0</v>
      </c>
      <c r="V19" s="907">
        <v>2200</v>
      </c>
      <c r="W19" s="907">
        <v>2200</v>
      </c>
      <c r="X19" s="907">
        <v>2200</v>
      </c>
      <c r="Y19" s="907">
        <v>2198</v>
      </c>
    </row>
    <row r="20" spans="1:25" ht="12.75">
      <c r="A20" s="70">
        <v>12</v>
      </c>
      <c r="B20" s="72"/>
      <c r="C20" s="540" t="s">
        <v>389</v>
      </c>
      <c r="D20" s="588" t="s">
        <v>355</v>
      </c>
      <c r="E20" s="525"/>
      <c r="F20" s="527">
        <v>0</v>
      </c>
      <c r="G20" s="528">
        <v>0</v>
      </c>
      <c r="H20" s="539">
        <f>H22+H21</f>
        <v>440</v>
      </c>
      <c r="I20" s="539">
        <v>0</v>
      </c>
      <c r="J20" s="539">
        <f>J22</f>
        <v>0</v>
      </c>
      <c r="K20" s="583">
        <f>SUM(F20:J20)</f>
        <v>440</v>
      </c>
      <c r="L20" s="587"/>
      <c r="M20" s="589"/>
      <c r="N20" s="539"/>
      <c r="O20" s="539"/>
      <c r="P20" s="539"/>
      <c r="Q20" s="583">
        <f>SUM(M20:P20)</f>
        <v>0</v>
      </c>
      <c r="R20" s="587"/>
      <c r="S20" s="632">
        <f aca="true" t="shared" si="3" ref="S20:X20">S21+S22</f>
        <v>440</v>
      </c>
      <c r="T20" s="632">
        <f t="shared" si="3"/>
        <v>440</v>
      </c>
      <c r="U20" s="632">
        <f t="shared" si="3"/>
        <v>167</v>
      </c>
      <c r="V20" s="632">
        <f t="shared" si="3"/>
        <v>490</v>
      </c>
      <c r="W20" s="632">
        <f t="shared" si="3"/>
        <v>490</v>
      </c>
      <c r="X20" s="632">
        <f t="shared" si="3"/>
        <v>490</v>
      </c>
      <c r="Y20" s="632">
        <f>Y21+Y22</f>
        <v>347</v>
      </c>
    </row>
    <row r="21" spans="1:25" s="129" customFormat="1" ht="12.75">
      <c r="A21" s="148">
        <v>13</v>
      </c>
      <c r="B21" s="149"/>
      <c r="C21" s="402"/>
      <c r="D21" s="403" t="s">
        <v>22</v>
      </c>
      <c r="E21" s="404" t="s">
        <v>264</v>
      </c>
      <c r="F21" s="327"/>
      <c r="G21" s="136"/>
      <c r="H21" s="335">
        <v>40</v>
      </c>
      <c r="I21" s="335"/>
      <c r="J21" s="335"/>
      <c r="K21" s="408">
        <v>40</v>
      </c>
      <c r="L21" s="406"/>
      <c r="M21" s="407"/>
      <c r="N21" s="137"/>
      <c r="O21" s="137"/>
      <c r="P21" s="137"/>
      <c r="Q21" s="405">
        <v>0</v>
      </c>
      <c r="R21" s="406"/>
      <c r="S21" s="193">
        <v>40</v>
      </c>
      <c r="T21" s="193">
        <v>40</v>
      </c>
      <c r="U21" s="193">
        <v>0</v>
      </c>
      <c r="V21" s="193">
        <v>90</v>
      </c>
      <c r="W21" s="193">
        <v>90</v>
      </c>
      <c r="X21" s="193">
        <v>90</v>
      </c>
      <c r="Y21" s="193">
        <v>87</v>
      </c>
    </row>
    <row r="22" spans="1:25" ht="13.5" thickBot="1">
      <c r="A22" s="71">
        <v>14</v>
      </c>
      <c r="B22" s="106"/>
      <c r="C22" s="285"/>
      <c r="D22" s="286" t="s">
        <v>23</v>
      </c>
      <c r="E22" s="320" t="s">
        <v>14</v>
      </c>
      <c r="F22" s="259"/>
      <c r="G22" s="255"/>
      <c r="H22" s="260">
        <v>400</v>
      </c>
      <c r="I22" s="255"/>
      <c r="J22" s="255"/>
      <c r="K22" s="287">
        <f>SUM(F22:J22)</f>
        <v>400</v>
      </c>
      <c r="L22" s="179"/>
      <c r="M22" s="254"/>
      <c r="N22" s="255"/>
      <c r="O22" s="255"/>
      <c r="P22" s="255"/>
      <c r="Q22" s="287">
        <f>SUM(M22:P22)</f>
        <v>0</v>
      </c>
      <c r="R22" s="179"/>
      <c r="S22" s="205">
        <v>400</v>
      </c>
      <c r="T22" s="205">
        <v>400</v>
      </c>
      <c r="U22" s="205">
        <v>167</v>
      </c>
      <c r="V22" s="205">
        <v>400</v>
      </c>
      <c r="W22" s="205">
        <v>400</v>
      </c>
      <c r="X22" s="205">
        <v>400</v>
      </c>
      <c r="Y22" s="205">
        <v>260</v>
      </c>
    </row>
    <row r="23" spans="1:25" ht="12.75">
      <c r="A23" s="75"/>
      <c r="B23" s="74"/>
      <c r="C23" s="33"/>
      <c r="D23" s="19"/>
      <c r="E23" s="37"/>
      <c r="F23" s="78"/>
      <c r="G23" s="78"/>
      <c r="H23" s="79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80"/>
      <c r="T23" s="80"/>
      <c r="U23" s="80"/>
      <c r="V23" s="80"/>
      <c r="W23" s="80"/>
      <c r="X23" s="80"/>
      <c r="Y23" s="80"/>
    </row>
    <row r="24" spans="1:25" ht="12.75">
      <c r="A24" s="75"/>
      <c r="B24" s="74"/>
      <c r="C24" s="33"/>
      <c r="D24" s="19"/>
      <c r="E24" s="37"/>
      <c r="F24" s="78"/>
      <c r="G24" s="78"/>
      <c r="H24" s="79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83"/>
      <c r="T24" s="83"/>
      <c r="U24" s="83"/>
      <c r="V24" s="83"/>
      <c r="W24" s="83"/>
      <c r="X24" s="83"/>
      <c r="Y24" s="83"/>
    </row>
    <row r="25" spans="1:25" ht="12.75">
      <c r="A25" s="75"/>
      <c r="B25" s="74"/>
      <c r="C25" s="33"/>
      <c r="D25" s="19"/>
      <c r="E25" s="37"/>
      <c r="F25" s="78"/>
      <c r="G25" s="78"/>
      <c r="H25" s="79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83"/>
      <c r="T25" s="83"/>
      <c r="U25" s="83"/>
      <c r="V25" s="83"/>
      <c r="W25" s="83"/>
      <c r="X25" s="83"/>
      <c r="Y25" s="83"/>
    </row>
    <row r="26" spans="1:25" ht="12.75">
      <c r="A26" s="75"/>
      <c r="B26" s="74"/>
      <c r="C26" s="33"/>
      <c r="D26" s="19"/>
      <c r="E26" s="37"/>
      <c r="F26" s="78"/>
      <c r="G26" s="78"/>
      <c r="H26" s="79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83"/>
      <c r="T26" s="83"/>
      <c r="U26" s="83"/>
      <c r="V26" s="83"/>
      <c r="W26" s="83"/>
      <c r="X26" s="83"/>
      <c r="Y26" s="83"/>
    </row>
    <row r="27" spans="5:25" ht="12.75">
      <c r="E27" s="107"/>
      <c r="S27" s="82"/>
      <c r="T27" s="82"/>
      <c r="U27" s="82"/>
      <c r="V27" s="82"/>
      <c r="W27" s="82"/>
      <c r="X27" s="82"/>
      <c r="Y27" s="82"/>
    </row>
    <row r="28" spans="5:25" ht="12.75">
      <c r="E28" s="143"/>
      <c r="S28" s="82"/>
      <c r="T28" s="82"/>
      <c r="U28" s="82"/>
      <c r="V28" s="82"/>
      <c r="W28" s="82"/>
      <c r="X28" s="82"/>
      <c r="Y28" s="82"/>
    </row>
    <row r="29" spans="19:25" ht="12.75">
      <c r="S29" s="82"/>
      <c r="T29" s="82"/>
      <c r="U29" s="82"/>
      <c r="V29" s="82"/>
      <c r="W29" s="82"/>
      <c r="X29" s="82"/>
      <c r="Y29" s="82"/>
    </row>
    <row r="30" spans="5:25" ht="12.75">
      <c r="E30" s="152"/>
      <c r="S30" s="82"/>
      <c r="T30" s="82"/>
      <c r="U30" s="82"/>
      <c r="V30" s="82"/>
      <c r="W30" s="82"/>
      <c r="X30" s="82"/>
      <c r="Y30" s="82"/>
    </row>
    <row r="31" spans="19:25" ht="12.75">
      <c r="S31" s="82"/>
      <c r="T31" s="82"/>
      <c r="U31" s="82"/>
      <c r="V31" s="82"/>
      <c r="W31" s="82"/>
      <c r="X31" s="82"/>
      <c r="Y31" s="82"/>
    </row>
  </sheetData>
  <sheetProtection/>
  <mergeCells count="23">
    <mergeCell ref="M7:M8"/>
    <mergeCell ref="K7:K8"/>
    <mergeCell ref="X4:X8"/>
    <mergeCell ref="F7:F8"/>
    <mergeCell ref="N7:N8"/>
    <mergeCell ref="O7:O8"/>
    <mergeCell ref="Y4:Y8"/>
    <mergeCell ref="I7:I8"/>
    <mergeCell ref="G7:G8"/>
    <mergeCell ref="J7:J8"/>
    <mergeCell ref="B5:K5"/>
    <mergeCell ref="U4:U8"/>
    <mergeCell ref="T4:T8"/>
    <mergeCell ref="M6:Q6"/>
    <mergeCell ref="H7:H8"/>
    <mergeCell ref="E6:K6"/>
    <mergeCell ref="W4:W8"/>
    <mergeCell ref="V4:V8"/>
    <mergeCell ref="Q7:Q8"/>
    <mergeCell ref="A4:K4"/>
    <mergeCell ref="S4:S8"/>
    <mergeCell ref="P7:P8"/>
    <mergeCell ref="M5:Q5"/>
  </mergeCells>
  <printOptions/>
  <pageMargins left="0.37" right="0.19" top="0.76" bottom="0.81" header="0.4921259845" footer="0.4921259845"/>
  <pageSetup horizontalDpi="600" verticalDpi="600" orientation="landscape" paperSize="9" scale="8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M143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5.421875" style="0" customWidth="1"/>
    <col min="2" max="2" width="3.00390625" style="0" customWidth="1"/>
    <col min="3" max="3" width="48.00390625" style="0" customWidth="1"/>
    <col min="4" max="4" width="11.00390625" style="0" customWidth="1"/>
    <col min="5" max="5" width="10.57421875" style="0" hidden="1" customWidth="1"/>
    <col min="6" max="6" width="10.7109375" style="0" hidden="1" customWidth="1"/>
    <col min="7" max="7" width="11.28125" style="0" customWidth="1"/>
    <col min="8" max="8" width="10.00390625" style="0" customWidth="1"/>
    <col min="9" max="10" width="10.28125" style="0" customWidth="1"/>
  </cols>
  <sheetData>
    <row r="1" ht="9" customHeight="1">
      <c r="B1" s="40"/>
    </row>
    <row r="2" ht="13.5" thickBot="1"/>
    <row r="3" spans="2:12" ht="12.75" customHeight="1">
      <c r="B3" s="1047" t="s">
        <v>100</v>
      </c>
      <c r="C3" s="1048"/>
      <c r="D3" s="698"/>
      <c r="E3" s="698"/>
      <c r="F3" s="698"/>
      <c r="G3" s="698"/>
      <c r="H3" s="698"/>
      <c r="I3" s="698"/>
      <c r="J3" s="698"/>
      <c r="K3" s="82"/>
      <c r="L3" s="82"/>
    </row>
    <row r="4" spans="2:12" ht="24">
      <c r="B4" s="1049"/>
      <c r="C4" s="1050"/>
      <c r="D4" s="699" t="s">
        <v>155</v>
      </c>
      <c r="E4" s="699" t="s">
        <v>155</v>
      </c>
      <c r="F4" s="699" t="s">
        <v>481</v>
      </c>
      <c r="G4" s="699" t="s">
        <v>155</v>
      </c>
      <c r="H4" s="699" t="s">
        <v>155</v>
      </c>
      <c r="I4" s="699" t="s">
        <v>155</v>
      </c>
      <c r="J4" s="699" t="s">
        <v>563</v>
      </c>
      <c r="K4" s="82"/>
      <c r="L4" s="82"/>
    </row>
    <row r="5" spans="2:12" ht="12.75">
      <c r="B5" s="1049"/>
      <c r="C5" s="1050"/>
      <c r="D5" s="699" t="s">
        <v>89</v>
      </c>
      <c r="E5" s="699" t="s">
        <v>530</v>
      </c>
      <c r="F5" s="699" t="s">
        <v>482</v>
      </c>
      <c r="G5" s="699" t="s">
        <v>493</v>
      </c>
      <c r="H5" s="699" t="s">
        <v>521</v>
      </c>
      <c r="I5" s="699" t="s">
        <v>527</v>
      </c>
      <c r="J5" s="699" t="s">
        <v>527</v>
      </c>
      <c r="K5" s="82"/>
      <c r="L5" s="82"/>
    </row>
    <row r="6" spans="2:12" ht="15.75" customHeight="1" thickBot="1">
      <c r="B6" s="1051"/>
      <c r="C6" s="1052"/>
      <c r="D6" s="700" t="s">
        <v>414</v>
      </c>
      <c r="E6" s="700"/>
      <c r="F6" s="700"/>
      <c r="G6" s="700"/>
      <c r="H6" s="700"/>
      <c r="I6" s="700"/>
      <c r="J6" s="700"/>
      <c r="K6" s="82"/>
      <c r="L6" s="82"/>
    </row>
    <row r="7" spans="2:12" ht="13.5" thickTop="1">
      <c r="B7" s="28">
        <v>1</v>
      </c>
      <c r="C7" s="745" t="s">
        <v>101</v>
      </c>
      <c r="D7" s="746">
        <v>1501003</v>
      </c>
      <c r="E7" s="746">
        <v>1511003</v>
      </c>
      <c r="F7" s="746">
        <v>416485</v>
      </c>
      <c r="G7" s="746">
        <v>1587633</v>
      </c>
      <c r="H7" s="746">
        <v>1587633</v>
      </c>
      <c r="I7" s="746">
        <v>1729352</v>
      </c>
      <c r="J7" s="746">
        <v>1734259</v>
      </c>
      <c r="K7" s="82"/>
      <c r="L7" s="82"/>
    </row>
    <row r="8" spans="2:12" ht="12.75">
      <c r="B8" s="124">
        <f>B7+1</f>
        <v>2</v>
      </c>
      <c r="C8" s="747" t="s">
        <v>102</v>
      </c>
      <c r="D8" s="748">
        <f aca="true" t="shared" si="0" ref="D8:I8">SUM(D10:D20)</f>
        <v>1494817</v>
      </c>
      <c r="E8" s="748">
        <f t="shared" si="0"/>
        <v>1503157</v>
      </c>
      <c r="F8" s="748">
        <f t="shared" si="0"/>
        <v>357492</v>
      </c>
      <c r="G8" s="748">
        <f t="shared" si="0"/>
        <v>1587246</v>
      </c>
      <c r="H8" s="748">
        <f t="shared" si="0"/>
        <v>1585533</v>
      </c>
      <c r="I8" s="748">
        <f t="shared" si="0"/>
        <v>1721691</v>
      </c>
      <c r="J8" s="748">
        <f>SUM(J10:J20)</f>
        <v>1636985</v>
      </c>
      <c r="K8" s="126"/>
      <c r="L8" s="82"/>
    </row>
    <row r="9" spans="2:12" ht="12.75">
      <c r="B9" s="2">
        <f>B8+1</f>
        <v>3</v>
      </c>
      <c r="C9" s="41" t="s">
        <v>113</v>
      </c>
      <c r="D9" s="113"/>
      <c r="E9" s="113"/>
      <c r="F9" s="113"/>
      <c r="G9" s="113"/>
      <c r="H9" s="113"/>
      <c r="I9" s="113"/>
      <c r="J9" s="113"/>
      <c r="K9" s="126"/>
      <c r="L9" s="82"/>
    </row>
    <row r="10" spans="2:12" ht="12.75">
      <c r="B10" s="2">
        <f>B9+1</f>
        <v>4</v>
      </c>
      <c r="C10" s="64" t="s">
        <v>114</v>
      </c>
      <c r="D10" s="101">
        <v>222009</v>
      </c>
      <c r="E10" s="101">
        <v>222009</v>
      </c>
      <c r="F10" s="101">
        <v>61065</v>
      </c>
      <c r="G10" s="101">
        <v>223969</v>
      </c>
      <c r="H10" s="101">
        <v>223969</v>
      </c>
      <c r="I10" s="101">
        <v>221900</v>
      </c>
      <c r="J10" s="101">
        <v>215536</v>
      </c>
      <c r="K10" s="126"/>
      <c r="L10" s="82"/>
    </row>
    <row r="11" spans="2:12" ht="12.75">
      <c r="B11" s="2">
        <v>5</v>
      </c>
      <c r="C11" s="65" t="s">
        <v>237</v>
      </c>
      <c r="D11" s="101">
        <v>22550</v>
      </c>
      <c r="E11" s="101">
        <v>22850</v>
      </c>
      <c r="F11" s="101">
        <v>3603</v>
      </c>
      <c r="G11" s="101">
        <v>24350</v>
      </c>
      <c r="H11" s="101">
        <v>24350</v>
      </c>
      <c r="I11" s="101">
        <v>25160</v>
      </c>
      <c r="J11" s="101">
        <v>21609</v>
      </c>
      <c r="K11" s="82"/>
      <c r="L11" s="82"/>
    </row>
    <row r="12" spans="2:12" ht="12.75">
      <c r="B12" s="2">
        <f aca="true" t="shared" si="1" ref="B12:B30">B11+1</f>
        <v>6</v>
      </c>
      <c r="C12" s="65" t="s">
        <v>238</v>
      </c>
      <c r="D12" s="101">
        <v>17468</v>
      </c>
      <c r="E12" s="101">
        <v>17468</v>
      </c>
      <c r="F12" s="101">
        <v>2981</v>
      </c>
      <c r="G12" s="101">
        <v>24564</v>
      </c>
      <c r="H12" s="101">
        <v>20564</v>
      </c>
      <c r="I12" s="101">
        <v>20301</v>
      </c>
      <c r="J12" s="101">
        <v>15480</v>
      </c>
      <c r="K12" s="82"/>
      <c r="L12" s="82"/>
    </row>
    <row r="13" spans="2:12" ht="12.75">
      <c r="B13" s="2">
        <f t="shared" si="1"/>
        <v>7</v>
      </c>
      <c r="C13" s="65" t="s">
        <v>239</v>
      </c>
      <c r="D13" s="102">
        <v>100450</v>
      </c>
      <c r="E13" s="102">
        <v>100950</v>
      </c>
      <c r="F13" s="102">
        <v>26113</v>
      </c>
      <c r="G13" s="102">
        <v>112550</v>
      </c>
      <c r="H13" s="102">
        <v>112550</v>
      </c>
      <c r="I13" s="102">
        <v>112500</v>
      </c>
      <c r="J13" s="102">
        <v>107612</v>
      </c>
      <c r="K13" s="82"/>
      <c r="L13" s="82"/>
    </row>
    <row r="14" spans="2:12" ht="12.75">
      <c r="B14" s="2">
        <f t="shared" si="1"/>
        <v>8</v>
      </c>
      <c r="C14" s="65" t="s">
        <v>240</v>
      </c>
      <c r="D14" s="102">
        <v>87700</v>
      </c>
      <c r="E14" s="102">
        <v>87700</v>
      </c>
      <c r="F14" s="102">
        <v>16713</v>
      </c>
      <c r="G14" s="102">
        <v>90782</v>
      </c>
      <c r="H14" s="102">
        <v>90782</v>
      </c>
      <c r="I14" s="102">
        <v>90782</v>
      </c>
      <c r="J14" s="102">
        <v>86188</v>
      </c>
      <c r="K14" s="82"/>
      <c r="L14" s="82"/>
    </row>
    <row r="15" spans="2:10" s="129" customFormat="1" ht="12.75">
      <c r="B15" s="124">
        <v>9</v>
      </c>
      <c r="C15" s="144" t="s">
        <v>241</v>
      </c>
      <c r="D15" s="145">
        <v>9000</v>
      </c>
      <c r="E15" s="145">
        <v>9000</v>
      </c>
      <c r="F15" s="145">
        <v>2663</v>
      </c>
      <c r="G15" s="145">
        <v>11140</v>
      </c>
      <c r="H15" s="145">
        <v>11140</v>
      </c>
      <c r="I15" s="145">
        <v>8840</v>
      </c>
      <c r="J15" s="145">
        <v>7922</v>
      </c>
    </row>
    <row r="16" spans="2:10" s="129" customFormat="1" ht="12.75">
      <c r="B16" s="124">
        <f t="shared" si="1"/>
        <v>10</v>
      </c>
      <c r="C16" s="144" t="s">
        <v>242</v>
      </c>
      <c r="D16" s="145">
        <v>773073</v>
      </c>
      <c r="E16" s="145">
        <v>773073</v>
      </c>
      <c r="F16" s="145">
        <v>175359</v>
      </c>
      <c r="G16" s="145">
        <v>790366</v>
      </c>
      <c r="H16" s="145">
        <v>794653</v>
      </c>
      <c r="I16" s="145">
        <v>927921</v>
      </c>
      <c r="J16" s="145">
        <v>893609</v>
      </c>
    </row>
    <row r="17" spans="2:12" ht="12.75">
      <c r="B17" s="2">
        <f t="shared" si="1"/>
        <v>11</v>
      </c>
      <c r="C17" s="65" t="s">
        <v>455</v>
      </c>
      <c r="D17" s="102">
        <v>95312</v>
      </c>
      <c r="E17" s="102">
        <v>97852</v>
      </c>
      <c r="F17" s="102">
        <v>26699</v>
      </c>
      <c r="G17" s="102">
        <v>105702</v>
      </c>
      <c r="H17" s="102">
        <v>105702</v>
      </c>
      <c r="I17" s="102">
        <v>110350</v>
      </c>
      <c r="J17" s="102">
        <v>104907</v>
      </c>
      <c r="K17" s="82"/>
      <c r="L17" s="82"/>
    </row>
    <row r="18" spans="2:12" ht="12.75">
      <c r="B18" s="2">
        <v>12</v>
      </c>
      <c r="C18" s="144" t="s">
        <v>243</v>
      </c>
      <c r="D18" s="102">
        <v>98525</v>
      </c>
      <c r="E18" s="102">
        <v>103525</v>
      </c>
      <c r="F18" s="102">
        <v>22378</v>
      </c>
      <c r="G18" s="102">
        <v>116843</v>
      </c>
      <c r="H18" s="102">
        <v>116843</v>
      </c>
      <c r="I18" s="102">
        <v>118508</v>
      </c>
      <c r="J18" s="102">
        <v>106801</v>
      </c>
      <c r="K18" s="82"/>
      <c r="L18" s="82"/>
    </row>
    <row r="19" spans="2:12" ht="12.75">
      <c r="B19" s="2">
        <v>13</v>
      </c>
      <c r="C19" s="65" t="s">
        <v>244</v>
      </c>
      <c r="D19" s="102">
        <v>33490</v>
      </c>
      <c r="E19" s="102">
        <v>33490</v>
      </c>
      <c r="F19" s="102">
        <v>9505</v>
      </c>
      <c r="G19" s="102">
        <v>42490</v>
      </c>
      <c r="H19" s="102">
        <v>40490</v>
      </c>
      <c r="I19" s="102">
        <v>39569</v>
      </c>
      <c r="J19" s="102">
        <v>37190</v>
      </c>
      <c r="K19" s="82"/>
      <c r="L19" s="82"/>
    </row>
    <row r="20" spans="2:12" ht="12.75">
      <c r="B20" s="2">
        <v>14</v>
      </c>
      <c r="C20" s="65" t="s">
        <v>256</v>
      </c>
      <c r="D20" s="102">
        <v>35240</v>
      </c>
      <c r="E20" s="102">
        <v>35240</v>
      </c>
      <c r="F20" s="102">
        <v>10413</v>
      </c>
      <c r="G20" s="102">
        <v>44490</v>
      </c>
      <c r="H20" s="102">
        <v>44490</v>
      </c>
      <c r="I20" s="102">
        <v>45860</v>
      </c>
      <c r="J20" s="102">
        <v>40131</v>
      </c>
      <c r="K20" s="82"/>
      <c r="L20" s="82"/>
    </row>
    <row r="21" spans="2:12" ht="12.75">
      <c r="B21" s="124">
        <f>B20+1</f>
        <v>15</v>
      </c>
      <c r="C21" s="749" t="s">
        <v>314</v>
      </c>
      <c r="D21" s="750"/>
      <c r="E21" s="750"/>
      <c r="F21" s="750"/>
      <c r="G21" s="750"/>
      <c r="H21" s="750"/>
      <c r="I21" s="750"/>
      <c r="J21" s="750"/>
      <c r="K21" s="82"/>
      <c r="L21" s="82"/>
    </row>
    <row r="22" spans="2:12" ht="12.75">
      <c r="B22" s="124">
        <f t="shared" si="1"/>
        <v>16</v>
      </c>
      <c r="C22" s="751" t="s">
        <v>103</v>
      </c>
      <c r="D22" s="746">
        <f aca="true" t="shared" si="2" ref="D22:I22">D7-D8</f>
        <v>6186</v>
      </c>
      <c r="E22" s="746">
        <f t="shared" si="2"/>
        <v>7846</v>
      </c>
      <c r="F22" s="746">
        <f t="shared" si="2"/>
        <v>58993</v>
      </c>
      <c r="G22" s="746">
        <f t="shared" si="2"/>
        <v>387</v>
      </c>
      <c r="H22" s="746">
        <f t="shared" si="2"/>
        <v>2100</v>
      </c>
      <c r="I22" s="746">
        <f t="shared" si="2"/>
        <v>7661</v>
      </c>
      <c r="J22" s="746">
        <f>J7-J8</f>
        <v>97274</v>
      </c>
      <c r="K22" s="82"/>
      <c r="L22" s="82"/>
    </row>
    <row r="23" spans="2:12" ht="12.75">
      <c r="B23" s="124">
        <f t="shared" si="1"/>
        <v>17</v>
      </c>
      <c r="C23" s="752" t="s">
        <v>105</v>
      </c>
      <c r="D23" s="753">
        <v>465168</v>
      </c>
      <c r="E23" s="753">
        <v>465168</v>
      </c>
      <c r="F23" s="753">
        <v>14860</v>
      </c>
      <c r="G23" s="753">
        <v>246368</v>
      </c>
      <c r="H23" s="753">
        <v>15660</v>
      </c>
      <c r="I23" s="753">
        <v>68762</v>
      </c>
      <c r="J23" s="753">
        <v>68762</v>
      </c>
      <c r="K23" s="82"/>
      <c r="L23" s="82"/>
    </row>
    <row r="24" spans="2:13" ht="12.75">
      <c r="B24" s="124">
        <f t="shared" si="1"/>
        <v>18</v>
      </c>
      <c r="C24" s="752" t="s">
        <v>106</v>
      </c>
      <c r="D24" s="753">
        <f aca="true" t="shared" si="3" ref="D24:I24">SUM(D26:D36)</f>
        <v>896351</v>
      </c>
      <c r="E24" s="753">
        <f t="shared" si="3"/>
        <v>1015057</v>
      </c>
      <c r="F24" s="753">
        <f t="shared" si="3"/>
        <v>9031</v>
      </c>
      <c r="G24" s="753">
        <f t="shared" si="3"/>
        <v>459707</v>
      </c>
      <c r="H24" s="753">
        <f t="shared" si="3"/>
        <v>188689</v>
      </c>
      <c r="I24" s="753">
        <f t="shared" si="3"/>
        <v>189062</v>
      </c>
      <c r="J24" s="753">
        <f>SUM(J26:J36)</f>
        <v>75992</v>
      </c>
      <c r="K24" s="84"/>
      <c r="L24" s="84"/>
      <c r="M24" s="84"/>
    </row>
    <row r="25" spans="2:13" ht="12.75">
      <c r="B25" s="2">
        <f t="shared" si="1"/>
        <v>19</v>
      </c>
      <c r="C25" s="41" t="s">
        <v>113</v>
      </c>
      <c r="D25" s="103"/>
      <c r="E25" s="103"/>
      <c r="F25" s="103"/>
      <c r="G25" s="103"/>
      <c r="H25" s="103"/>
      <c r="I25" s="103"/>
      <c r="J25" s="103"/>
      <c r="K25" s="84"/>
      <c r="L25" s="84"/>
      <c r="M25" s="84"/>
    </row>
    <row r="26" spans="2:13" ht="12.75">
      <c r="B26" s="2">
        <f t="shared" si="1"/>
        <v>20</v>
      </c>
      <c r="C26" s="64" t="s">
        <v>114</v>
      </c>
      <c r="D26" s="104">
        <v>11000</v>
      </c>
      <c r="E26" s="104">
        <v>11000</v>
      </c>
      <c r="F26" s="104">
        <v>3060</v>
      </c>
      <c r="G26" s="104">
        <v>11060</v>
      </c>
      <c r="H26" s="104">
        <v>12300</v>
      </c>
      <c r="I26" s="104">
        <v>5630</v>
      </c>
      <c r="J26" s="104">
        <v>5930</v>
      </c>
      <c r="K26" s="84"/>
      <c r="L26" s="84"/>
      <c r="M26" s="84"/>
    </row>
    <row r="27" spans="2:13" ht="12.75">
      <c r="B27" s="2">
        <v>21</v>
      </c>
      <c r="C27" s="65" t="s">
        <v>237</v>
      </c>
      <c r="D27" s="117">
        <v>0</v>
      </c>
      <c r="E27" s="117">
        <v>0</v>
      </c>
      <c r="F27" s="117">
        <v>0</v>
      </c>
      <c r="G27" s="117">
        <v>0</v>
      </c>
      <c r="H27" s="117">
        <v>21450</v>
      </c>
      <c r="I27" s="117">
        <v>21450</v>
      </c>
      <c r="J27" s="117">
        <v>21443</v>
      </c>
      <c r="K27" s="84"/>
      <c r="L27" s="84"/>
      <c r="M27" s="84"/>
    </row>
    <row r="28" spans="2:13" ht="12.75">
      <c r="B28" s="2">
        <f t="shared" si="1"/>
        <v>22</v>
      </c>
      <c r="C28" s="65" t="s">
        <v>238</v>
      </c>
      <c r="D28" s="117">
        <v>0</v>
      </c>
      <c r="E28" s="117">
        <v>0</v>
      </c>
      <c r="F28" s="117">
        <v>0</v>
      </c>
      <c r="G28" s="117">
        <v>6630</v>
      </c>
      <c r="H28" s="117">
        <v>6630</v>
      </c>
      <c r="I28" s="117">
        <v>6630</v>
      </c>
      <c r="J28" s="117">
        <v>6639</v>
      </c>
      <c r="K28" s="84"/>
      <c r="L28" s="84"/>
      <c r="M28" s="84"/>
    </row>
    <row r="29" spans="2:13" ht="12.75">
      <c r="B29" s="2">
        <f t="shared" si="1"/>
        <v>23</v>
      </c>
      <c r="C29" s="65" t="s">
        <v>239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0</v>
      </c>
      <c r="J29" s="117"/>
      <c r="K29" s="84"/>
      <c r="L29" s="84"/>
      <c r="M29" s="84"/>
    </row>
    <row r="30" spans="2:13" ht="12.75">
      <c r="B30" s="2">
        <f t="shared" si="1"/>
        <v>24</v>
      </c>
      <c r="C30" s="65" t="s">
        <v>240</v>
      </c>
      <c r="D30" s="117">
        <v>19800</v>
      </c>
      <c r="E30" s="117">
        <v>19800</v>
      </c>
      <c r="F30" s="117">
        <v>0</v>
      </c>
      <c r="G30" s="117">
        <v>0</v>
      </c>
      <c r="H30" s="117">
        <v>0</v>
      </c>
      <c r="I30" s="117">
        <v>0</v>
      </c>
      <c r="J30" s="117"/>
      <c r="K30" s="84"/>
      <c r="L30" s="84"/>
      <c r="M30" s="84"/>
    </row>
    <row r="31" spans="2:12" ht="12.75">
      <c r="B31" s="2">
        <v>25</v>
      </c>
      <c r="C31" s="65" t="s">
        <v>241</v>
      </c>
      <c r="D31" s="117">
        <v>0</v>
      </c>
      <c r="E31" s="117">
        <v>6000</v>
      </c>
      <c r="F31" s="117">
        <v>5971</v>
      </c>
      <c r="G31" s="117">
        <v>7831</v>
      </c>
      <c r="H31" s="117">
        <v>7831</v>
      </c>
      <c r="I31" s="117">
        <v>7831</v>
      </c>
      <c r="J31" s="117">
        <v>7831</v>
      </c>
      <c r="K31" s="82"/>
      <c r="L31" s="82"/>
    </row>
    <row r="32" spans="2:12" ht="12.75">
      <c r="B32" s="2">
        <v>26</v>
      </c>
      <c r="C32" s="65" t="s">
        <v>242</v>
      </c>
      <c r="D32" s="117">
        <v>262451</v>
      </c>
      <c r="E32" s="117">
        <v>375157</v>
      </c>
      <c r="F32" s="117">
        <v>0</v>
      </c>
      <c r="G32" s="117">
        <v>427886</v>
      </c>
      <c r="H32" s="117">
        <v>134178</v>
      </c>
      <c r="I32" s="117">
        <v>134178</v>
      </c>
      <c r="J32" s="117">
        <v>20811</v>
      </c>
      <c r="K32" s="82"/>
      <c r="L32" s="82"/>
    </row>
    <row r="33" spans="2:12" ht="12.75">
      <c r="B33" s="2">
        <v>27</v>
      </c>
      <c r="C33" s="65" t="s">
        <v>455</v>
      </c>
      <c r="D33" s="117">
        <v>0</v>
      </c>
      <c r="E33" s="117">
        <v>0</v>
      </c>
      <c r="F33" s="117">
        <v>0</v>
      </c>
      <c r="G33" s="117">
        <v>0</v>
      </c>
      <c r="H33" s="117">
        <v>0</v>
      </c>
      <c r="I33" s="117">
        <v>0</v>
      </c>
      <c r="J33" s="117">
        <v>0</v>
      </c>
      <c r="K33" s="82"/>
      <c r="L33" s="82"/>
    </row>
    <row r="34" spans="2:12" ht="12.75">
      <c r="B34" s="2">
        <v>28</v>
      </c>
      <c r="C34" s="65" t="s">
        <v>243</v>
      </c>
      <c r="D34" s="117">
        <v>603100</v>
      </c>
      <c r="E34" s="117">
        <v>603100</v>
      </c>
      <c r="F34" s="117">
        <v>0</v>
      </c>
      <c r="G34" s="117">
        <v>4100</v>
      </c>
      <c r="H34" s="117">
        <v>4100</v>
      </c>
      <c r="I34" s="117">
        <v>11143</v>
      </c>
      <c r="J34" s="117">
        <v>11140</v>
      </c>
      <c r="K34" s="82"/>
      <c r="L34" s="82"/>
    </row>
    <row r="35" spans="2:12" ht="12.75">
      <c r="B35" s="2">
        <v>29</v>
      </c>
      <c r="C35" s="65" t="s">
        <v>244</v>
      </c>
      <c r="D35" s="117">
        <v>0</v>
      </c>
      <c r="E35" s="117">
        <v>0</v>
      </c>
      <c r="F35" s="117">
        <v>0</v>
      </c>
      <c r="G35" s="117">
        <v>0</v>
      </c>
      <c r="H35" s="117">
        <v>0</v>
      </c>
      <c r="I35" s="117">
        <v>0</v>
      </c>
      <c r="J35" s="117"/>
      <c r="K35" s="82"/>
      <c r="L35" s="82"/>
    </row>
    <row r="36" spans="2:12" ht="12.75">
      <c r="B36" s="2">
        <v>30</v>
      </c>
      <c r="C36" s="65" t="s">
        <v>256</v>
      </c>
      <c r="D36" s="104">
        <v>0</v>
      </c>
      <c r="E36" s="104">
        <v>0</v>
      </c>
      <c r="F36" s="104">
        <v>0</v>
      </c>
      <c r="G36" s="104">
        <v>2200</v>
      </c>
      <c r="H36" s="104">
        <v>2200</v>
      </c>
      <c r="I36" s="104">
        <v>2200</v>
      </c>
      <c r="J36" s="104">
        <v>2198</v>
      </c>
      <c r="K36" s="82"/>
      <c r="L36" s="82"/>
    </row>
    <row r="37" spans="2:12" ht="12.75">
      <c r="B37" s="2">
        <v>31</v>
      </c>
      <c r="C37" s="754" t="s">
        <v>107</v>
      </c>
      <c r="D37" s="755"/>
      <c r="E37" s="755"/>
      <c r="F37" s="755"/>
      <c r="G37" s="755"/>
      <c r="H37" s="755"/>
      <c r="I37" s="755"/>
      <c r="J37" s="755"/>
      <c r="K37" s="82"/>
      <c r="L37" s="82"/>
    </row>
    <row r="38" spans="2:12" ht="12.75">
      <c r="B38" s="2">
        <v>32</v>
      </c>
      <c r="C38" s="756" t="s">
        <v>108</v>
      </c>
      <c r="D38" s="753">
        <f aca="true" t="shared" si="4" ref="D38:I38">D23-D24</f>
        <v>-431183</v>
      </c>
      <c r="E38" s="753">
        <f t="shared" si="4"/>
        <v>-549889</v>
      </c>
      <c r="F38" s="753">
        <f t="shared" si="4"/>
        <v>5829</v>
      </c>
      <c r="G38" s="753">
        <f t="shared" si="4"/>
        <v>-213339</v>
      </c>
      <c r="H38" s="753">
        <f t="shared" si="4"/>
        <v>-173029</v>
      </c>
      <c r="I38" s="753">
        <f t="shared" si="4"/>
        <v>-120300</v>
      </c>
      <c r="J38" s="753">
        <f>J23-J24</f>
        <v>-7230</v>
      </c>
      <c r="K38" s="82"/>
      <c r="L38" s="82"/>
    </row>
    <row r="39" spans="2:12" ht="12.75">
      <c r="B39" s="2">
        <f>B38+1</f>
        <v>33</v>
      </c>
      <c r="C39" s="42" t="s">
        <v>109</v>
      </c>
      <c r="D39" s="114">
        <f aca="true" t="shared" si="5" ref="D39:F40">D7+D23</f>
        <v>1966171</v>
      </c>
      <c r="E39" s="114">
        <f t="shared" si="5"/>
        <v>1976171</v>
      </c>
      <c r="F39" s="114">
        <f t="shared" si="5"/>
        <v>431345</v>
      </c>
      <c r="G39" s="114">
        <f aca="true" t="shared" si="6" ref="G39:I40">G7+G23</f>
        <v>1834001</v>
      </c>
      <c r="H39" s="114">
        <f t="shared" si="6"/>
        <v>1603293</v>
      </c>
      <c r="I39" s="114">
        <f t="shared" si="6"/>
        <v>1798114</v>
      </c>
      <c r="J39" s="114">
        <f>J7+J23</f>
        <v>1803021</v>
      </c>
      <c r="K39" s="82"/>
      <c r="L39" s="82"/>
    </row>
    <row r="40" spans="2:12" ht="12.75">
      <c r="B40" s="2">
        <f>B39+1</f>
        <v>34</v>
      </c>
      <c r="C40" s="43" t="s">
        <v>17</v>
      </c>
      <c r="D40" s="114">
        <f t="shared" si="5"/>
        <v>2391168</v>
      </c>
      <c r="E40" s="114">
        <f t="shared" si="5"/>
        <v>2518214</v>
      </c>
      <c r="F40" s="114">
        <f t="shared" si="5"/>
        <v>366523</v>
      </c>
      <c r="G40" s="114">
        <f t="shared" si="6"/>
        <v>2046953</v>
      </c>
      <c r="H40" s="114">
        <f t="shared" si="6"/>
        <v>1774222</v>
      </c>
      <c r="I40" s="114">
        <f t="shared" si="6"/>
        <v>1910753</v>
      </c>
      <c r="J40" s="114">
        <f>J8+J24</f>
        <v>1712977</v>
      </c>
      <c r="K40" s="82"/>
      <c r="L40" s="82"/>
    </row>
    <row r="41" spans="2:12" ht="15.75" thickBot="1">
      <c r="B41" s="44">
        <f>B40+1</f>
        <v>35</v>
      </c>
      <c r="C41" s="45" t="s">
        <v>107</v>
      </c>
      <c r="D41" s="115">
        <f aca="true" t="shared" si="7" ref="D41:I41">D39-D40</f>
        <v>-424997</v>
      </c>
      <c r="E41" s="115">
        <f t="shared" si="7"/>
        <v>-542043</v>
      </c>
      <c r="F41" s="115">
        <f t="shared" si="7"/>
        <v>64822</v>
      </c>
      <c r="G41" s="115">
        <f t="shared" si="7"/>
        <v>-212952</v>
      </c>
      <c r="H41" s="115">
        <f t="shared" si="7"/>
        <v>-170929</v>
      </c>
      <c r="I41" s="115">
        <f t="shared" si="7"/>
        <v>-112639</v>
      </c>
      <c r="J41" s="115">
        <f>J39-J40</f>
        <v>90044</v>
      </c>
      <c r="K41" s="82"/>
      <c r="L41" s="82"/>
    </row>
    <row r="42" spans="2:12" ht="17.25" customHeight="1" thickBot="1" thickTop="1">
      <c r="B42" s="163">
        <v>36</v>
      </c>
      <c r="C42" s="757" t="s">
        <v>104</v>
      </c>
      <c r="D42" s="758">
        <f aca="true" t="shared" si="8" ref="D42:I42">D43-D51</f>
        <v>428732</v>
      </c>
      <c r="E42" s="758">
        <f t="shared" si="8"/>
        <v>547438</v>
      </c>
      <c r="F42" s="758">
        <f t="shared" si="8"/>
        <v>5702</v>
      </c>
      <c r="G42" s="758">
        <f t="shared" si="8"/>
        <v>214865</v>
      </c>
      <c r="H42" s="758">
        <f t="shared" si="8"/>
        <v>173195</v>
      </c>
      <c r="I42" s="758">
        <f t="shared" si="8"/>
        <v>171826</v>
      </c>
      <c r="J42" s="758">
        <f>J43-J51</f>
        <v>7226</v>
      </c>
      <c r="K42" s="82"/>
      <c r="L42" s="82"/>
    </row>
    <row r="43" spans="2:12" ht="13.5" thickTop="1">
      <c r="B43" s="28">
        <v>37</v>
      </c>
      <c r="C43" s="759" t="s">
        <v>110</v>
      </c>
      <c r="D43" s="701">
        <f>D44+D45+D46+D47</f>
        <v>431183</v>
      </c>
      <c r="E43" s="701">
        <f>E44+E45+E46+E47</f>
        <v>549889</v>
      </c>
      <c r="F43" s="701">
        <v>5702</v>
      </c>
      <c r="G43" s="701">
        <f>G44+G45+G46+G47+G48+G49+G50</f>
        <v>214865</v>
      </c>
      <c r="H43" s="701">
        <f>H44+H45+H46+H47+H48+H49+H50</f>
        <v>173195</v>
      </c>
      <c r="I43" s="701">
        <f>I44+I45+I46+I47+I48+I49+I50</f>
        <v>171826</v>
      </c>
      <c r="J43" s="701">
        <v>7248</v>
      </c>
      <c r="K43" s="82"/>
      <c r="L43" s="82"/>
    </row>
    <row r="44" spans="2:12" ht="12.75">
      <c r="B44" s="28">
        <v>38</v>
      </c>
      <c r="C44" s="100" t="s">
        <v>423</v>
      </c>
      <c r="D44" s="118">
        <v>36340</v>
      </c>
      <c r="E44" s="914">
        <v>36340</v>
      </c>
      <c r="F44" s="914">
        <v>0</v>
      </c>
      <c r="G44" s="914">
        <v>0</v>
      </c>
      <c r="H44" s="118">
        <v>0</v>
      </c>
      <c r="I44" s="118">
        <v>0</v>
      </c>
      <c r="J44" s="118">
        <v>0</v>
      </c>
      <c r="K44" s="82"/>
      <c r="L44" s="82"/>
    </row>
    <row r="45" spans="2:12" ht="12.75">
      <c r="B45" s="28">
        <v>39</v>
      </c>
      <c r="C45" s="100" t="s">
        <v>424</v>
      </c>
      <c r="D45" s="118">
        <v>12143</v>
      </c>
      <c r="E45" s="914">
        <v>12143</v>
      </c>
      <c r="F45" s="914">
        <v>0</v>
      </c>
      <c r="G45" s="914">
        <v>63000</v>
      </c>
      <c r="H45" s="118">
        <v>0</v>
      </c>
      <c r="I45" s="118">
        <v>0</v>
      </c>
      <c r="J45" s="118">
        <v>0</v>
      </c>
      <c r="K45" s="82"/>
      <c r="L45" s="82"/>
    </row>
    <row r="46" spans="2:12" ht="12.75">
      <c r="B46" s="28">
        <v>40</v>
      </c>
      <c r="C46" s="100" t="s">
        <v>450</v>
      </c>
      <c r="D46" s="118">
        <v>332300</v>
      </c>
      <c r="E46" s="914">
        <v>332300</v>
      </c>
      <c r="F46" s="914">
        <v>0</v>
      </c>
      <c r="G46" s="914">
        <v>0</v>
      </c>
      <c r="H46" s="118">
        <v>0</v>
      </c>
      <c r="I46" s="118">
        <v>0</v>
      </c>
      <c r="J46" s="118">
        <v>0</v>
      </c>
      <c r="K46" s="82"/>
      <c r="L46" s="82"/>
    </row>
    <row r="47" spans="2:12" ht="12.75">
      <c r="B47" s="28">
        <v>41</v>
      </c>
      <c r="C47" s="889" t="s">
        <v>435</v>
      </c>
      <c r="D47" s="890">
        <v>50400</v>
      </c>
      <c r="E47" s="894">
        <v>169106</v>
      </c>
      <c r="F47" s="894">
        <v>0</v>
      </c>
      <c r="G47" s="894">
        <v>144639</v>
      </c>
      <c r="H47" s="894">
        <v>165969</v>
      </c>
      <c r="I47" s="894">
        <v>164600</v>
      </c>
      <c r="J47" s="894">
        <v>0</v>
      </c>
      <c r="K47" s="82"/>
      <c r="L47" s="82"/>
    </row>
    <row r="48" spans="2:12" ht="12.75">
      <c r="B48" s="28">
        <v>42</v>
      </c>
      <c r="C48" s="889" t="s">
        <v>485</v>
      </c>
      <c r="D48" s="890">
        <v>0</v>
      </c>
      <c r="E48" s="894">
        <v>0</v>
      </c>
      <c r="F48" s="894">
        <v>5700</v>
      </c>
      <c r="G48" s="894">
        <v>5700</v>
      </c>
      <c r="H48" s="894">
        <v>5700</v>
      </c>
      <c r="I48" s="894">
        <v>5700</v>
      </c>
      <c r="J48" s="894">
        <v>5700</v>
      </c>
      <c r="K48" s="82"/>
      <c r="L48" s="82"/>
    </row>
    <row r="49" spans="2:12" ht="12.75">
      <c r="B49" s="28">
        <v>43</v>
      </c>
      <c r="C49" s="889" t="s">
        <v>486</v>
      </c>
      <c r="D49" s="890">
        <v>0</v>
      </c>
      <c r="E49" s="894">
        <v>0</v>
      </c>
      <c r="F49" s="894">
        <v>2</v>
      </c>
      <c r="G49" s="894">
        <v>0</v>
      </c>
      <c r="H49" s="894">
        <v>0</v>
      </c>
      <c r="I49" s="894">
        <v>0</v>
      </c>
      <c r="J49" s="894">
        <v>22</v>
      </c>
      <c r="K49" s="82"/>
      <c r="L49" s="82"/>
    </row>
    <row r="50" spans="2:12" ht="12.75">
      <c r="B50" s="28">
        <v>44</v>
      </c>
      <c r="C50" s="889" t="s">
        <v>499</v>
      </c>
      <c r="D50" s="890">
        <v>0</v>
      </c>
      <c r="E50" s="894">
        <v>0</v>
      </c>
      <c r="F50" s="894">
        <v>0</v>
      </c>
      <c r="G50" s="894">
        <v>1526</v>
      </c>
      <c r="H50" s="894">
        <v>1526</v>
      </c>
      <c r="I50" s="894">
        <v>1526</v>
      </c>
      <c r="J50" s="894">
        <v>1526</v>
      </c>
      <c r="K50" s="82"/>
      <c r="L50" s="82"/>
    </row>
    <row r="51" spans="2:12" ht="12.75">
      <c r="B51" s="28">
        <v>45</v>
      </c>
      <c r="C51" s="891" t="s">
        <v>111</v>
      </c>
      <c r="D51" s="892">
        <v>2451</v>
      </c>
      <c r="E51" s="892">
        <v>2451</v>
      </c>
      <c r="F51" s="892">
        <v>0</v>
      </c>
      <c r="G51" s="892">
        <v>0</v>
      </c>
      <c r="H51" s="892">
        <v>0</v>
      </c>
      <c r="I51" s="892">
        <v>0</v>
      </c>
      <c r="J51" s="892">
        <v>22</v>
      </c>
      <c r="K51" s="82"/>
      <c r="L51" s="82"/>
    </row>
    <row r="52" spans="2:12" ht="12.75">
      <c r="B52" s="28">
        <v>46</v>
      </c>
      <c r="C52" s="439" t="s">
        <v>391</v>
      </c>
      <c r="D52" s="440">
        <v>2451</v>
      </c>
      <c r="E52" s="440">
        <v>2451</v>
      </c>
      <c r="F52" s="440">
        <v>0</v>
      </c>
      <c r="G52" s="440">
        <v>0</v>
      </c>
      <c r="H52" s="440">
        <v>0</v>
      </c>
      <c r="I52" s="440">
        <v>0</v>
      </c>
      <c r="J52" s="440">
        <v>22</v>
      </c>
      <c r="K52" s="82"/>
      <c r="L52" s="82"/>
    </row>
    <row r="53" spans="2:12" ht="12.75">
      <c r="B53" s="28">
        <v>47</v>
      </c>
      <c r="C53" s="439" t="s">
        <v>486</v>
      </c>
      <c r="D53" s="440">
        <v>0</v>
      </c>
      <c r="E53" s="440"/>
      <c r="F53" s="440"/>
      <c r="G53" s="440">
        <v>0</v>
      </c>
      <c r="H53" s="440">
        <v>0</v>
      </c>
      <c r="I53" s="440">
        <v>0</v>
      </c>
      <c r="J53" s="440">
        <v>22</v>
      </c>
      <c r="K53" s="82"/>
      <c r="L53" s="82"/>
    </row>
    <row r="54" spans="2:12" ht="2.25" customHeight="1">
      <c r="B54" s="28">
        <v>48</v>
      </c>
      <c r="C54" s="41"/>
      <c r="D54" s="116"/>
      <c r="E54" s="116"/>
      <c r="F54" s="116"/>
      <c r="G54" s="116"/>
      <c r="H54" s="116"/>
      <c r="I54" s="116"/>
      <c r="J54" s="116"/>
      <c r="K54" s="82"/>
      <c r="L54" s="82"/>
    </row>
    <row r="55" spans="2:12" ht="2.25" customHeight="1" thickBot="1">
      <c r="B55" s="437">
        <v>49</v>
      </c>
      <c r="C55" s="438"/>
      <c r="D55" s="414"/>
      <c r="E55" s="414"/>
      <c r="F55" s="414"/>
      <c r="G55" s="414"/>
      <c r="H55" s="414"/>
      <c r="I55" s="414"/>
      <c r="J55" s="414"/>
      <c r="K55" s="82"/>
      <c r="L55" s="82"/>
    </row>
    <row r="56" spans="2:12" ht="15.75" thickBot="1" thickTop="1">
      <c r="B56" s="155">
        <v>47</v>
      </c>
      <c r="C56" s="760" t="s">
        <v>12</v>
      </c>
      <c r="D56" s="761">
        <f aca="true" t="shared" si="9" ref="D56:I56">D41+D42</f>
        <v>3735</v>
      </c>
      <c r="E56" s="761">
        <f t="shared" si="9"/>
        <v>5395</v>
      </c>
      <c r="F56" s="761">
        <f t="shared" si="9"/>
        <v>70524</v>
      </c>
      <c r="G56" s="761">
        <f t="shared" si="9"/>
        <v>1913</v>
      </c>
      <c r="H56" s="761">
        <f t="shared" si="9"/>
        <v>2266</v>
      </c>
      <c r="I56" s="761">
        <f t="shared" si="9"/>
        <v>59187</v>
      </c>
      <c r="J56" s="761">
        <f>J41+J42</f>
        <v>97270</v>
      </c>
      <c r="K56" s="82"/>
      <c r="L56" s="82"/>
    </row>
    <row r="57" spans="2:12" ht="3.75" customHeight="1">
      <c r="B57" s="46"/>
      <c r="C57" s="47"/>
      <c r="K57" s="82"/>
      <c r="L57" s="82"/>
    </row>
    <row r="58" spans="2:12" ht="15">
      <c r="B58" s="50"/>
      <c r="C58" s="49"/>
      <c r="K58" s="82"/>
      <c r="L58" s="82"/>
    </row>
    <row r="59" spans="2:12" ht="12.75">
      <c r="B59" s="48"/>
      <c r="C59" s="512"/>
      <c r="K59" s="82"/>
      <c r="L59" s="82"/>
    </row>
    <row r="60" spans="2:3" ht="12.75">
      <c r="B60" s="48"/>
      <c r="C60" s="513"/>
    </row>
    <row r="61" spans="2:3" ht="15">
      <c r="B61" s="48"/>
      <c r="C61" s="49"/>
    </row>
    <row r="62" spans="2:3" ht="15">
      <c r="B62" s="48"/>
      <c r="C62" s="49"/>
    </row>
    <row r="63" spans="2:3" ht="15">
      <c r="B63" s="48"/>
      <c r="C63" s="49"/>
    </row>
    <row r="64" spans="2:3" ht="15">
      <c r="B64" s="48"/>
      <c r="C64" s="49"/>
    </row>
    <row r="65" spans="2:3" ht="15">
      <c r="B65" s="48"/>
      <c r="C65" s="49"/>
    </row>
    <row r="66" spans="2:3" ht="15">
      <c r="B66" s="48"/>
      <c r="C66" s="49"/>
    </row>
    <row r="67" spans="2:3" ht="15">
      <c r="B67" s="48"/>
      <c r="C67" s="49"/>
    </row>
    <row r="68" spans="2:3" ht="15">
      <c r="B68" s="48"/>
      <c r="C68" s="49"/>
    </row>
    <row r="69" spans="2:3" ht="15">
      <c r="B69" s="48"/>
      <c r="C69" s="49"/>
    </row>
    <row r="70" spans="2:3" ht="15">
      <c r="B70" s="48"/>
      <c r="C70" s="49"/>
    </row>
    <row r="71" spans="2:3" ht="15">
      <c r="B71" s="48"/>
      <c r="C71" s="49"/>
    </row>
    <row r="72" spans="2:3" ht="15">
      <c r="B72" s="48"/>
      <c r="C72" s="49"/>
    </row>
    <row r="73" spans="2:3" ht="15">
      <c r="B73" s="48"/>
      <c r="C73" s="49"/>
    </row>
    <row r="74" spans="2:3" ht="15">
      <c r="B74" s="48"/>
      <c r="C74" s="49"/>
    </row>
    <row r="75" spans="2:3" ht="15">
      <c r="B75" s="48"/>
      <c r="C75" s="49"/>
    </row>
    <row r="76" spans="2:3" ht="15">
      <c r="B76" s="48"/>
      <c r="C76" s="49"/>
    </row>
    <row r="77" spans="2:3" ht="15">
      <c r="B77" s="48"/>
      <c r="C77" s="49"/>
    </row>
    <row r="78" spans="2:3" ht="15">
      <c r="B78" s="48"/>
      <c r="C78" s="49"/>
    </row>
    <row r="79" spans="2:3" ht="15">
      <c r="B79" s="48"/>
      <c r="C79" s="49"/>
    </row>
    <row r="80" spans="2:3" ht="15">
      <c r="B80" s="48"/>
      <c r="C80" s="49"/>
    </row>
    <row r="81" spans="2:3" ht="15">
      <c r="B81" s="48"/>
      <c r="C81" s="49"/>
    </row>
    <row r="82" spans="2:3" ht="15">
      <c r="B82" s="48"/>
      <c r="C82" s="49"/>
    </row>
    <row r="83" spans="2:3" ht="15">
      <c r="B83" s="48"/>
      <c r="C83" s="49"/>
    </row>
    <row r="84" spans="2:3" ht="15">
      <c r="B84" s="48"/>
      <c r="C84" s="49"/>
    </row>
    <row r="85" spans="2:3" ht="15">
      <c r="B85" s="48"/>
      <c r="C85" s="49"/>
    </row>
    <row r="86" spans="2:3" ht="15">
      <c r="B86" s="48"/>
      <c r="C86" s="49"/>
    </row>
    <row r="87" spans="2:3" ht="15">
      <c r="B87" s="48"/>
      <c r="C87" s="49"/>
    </row>
    <row r="88" spans="2:3" ht="15">
      <c r="B88" s="48"/>
      <c r="C88" s="49"/>
    </row>
    <row r="89" spans="2:3" ht="15">
      <c r="B89" s="48"/>
      <c r="C89" s="49"/>
    </row>
    <row r="90" spans="2:3" ht="15">
      <c r="B90" s="48"/>
      <c r="C90" s="49"/>
    </row>
    <row r="91" spans="2:3" ht="15">
      <c r="B91" s="48"/>
      <c r="C91" s="49"/>
    </row>
    <row r="92" spans="2:3" ht="15">
      <c r="B92" s="48"/>
      <c r="C92" s="49"/>
    </row>
    <row r="93" spans="2:3" ht="15">
      <c r="B93" s="48"/>
      <c r="C93" s="49"/>
    </row>
    <row r="94" spans="2:3" ht="15">
      <c r="B94" s="48"/>
      <c r="C94" s="49"/>
    </row>
    <row r="95" spans="2:3" ht="15">
      <c r="B95" s="48"/>
      <c r="C95" s="49"/>
    </row>
    <row r="96" spans="2:3" ht="15">
      <c r="B96" s="48"/>
      <c r="C96" s="49"/>
    </row>
    <row r="97" spans="2:3" ht="15">
      <c r="B97" s="48"/>
      <c r="C97" s="49"/>
    </row>
    <row r="98" spans="2:3" ht="15">
      <c r="B98" s="48"/>
      <c r="C98" s="49"/>
    </row>
    <row r="99" spans="2:3" ht="15">
      <c r="B99" s="48"/>
      <c r="C99" s="49"/>
    </row>
    <row r="100" spans="2:3" ht="15">
      <c r="B100" s="48"/>
      <c r="C100" s="49"/>
    </row>
    <row r="101" spans="2:3" ht="15">
      <c r="B101" s="48"/>
      <c r="C101" s="49"/>
    </row>
    <row r="102" spans="2:3" ht="15">
      <c r="B102" s="48"/>
      <c r="C102" s="49"/>
    </row>
    <row r="103" spans="2:3" ht="15">
      <c r="B103" s="48"/>
      <c r="C103" s="49"/>
    </row>
    <row r="104" spans="2:3" ht="15">
      <c r="B104" s="48"/>
      <c r="C104" s="49"/>
    </row>
    <row r="105" spans="2:3" ht="15">
      <c r="B105" s="48"/>
      <c r="C105" s="49"/>
    </row>
    <row r="106" spans="2:3" ht="15">
      <c r="B106" s="48"/>
      <c r="C106" s="49"/>
    </row>
    <row r="107" spans="2:3" ht="15">
      <c r="B107" s="48"/>
      <c r="C107" s="49"/>
    </row>
    <row r="108" spans="2:3" ht="15">
      <c r="B108" s="48"/>
      <c r="C108" s="49"/>
    </row>
    <row r="109" spans="2:3" ht="15">
      <c r="B109" s="48"/>
      <c r="C109" s="49"/>
    </row>
    <row r="110" spans="2:3" ht="15">
      <c r="B110" s="48"/>
      <c r="C110" s="49"/>
    </row>
    <row r="111" spans="2:3" ht="15">
      <c r="B111" s="48"/>
      <c r="C111" s="49"/>
    </row>
    <row r="112" spans="2:3" ht="15">
      <c r="B112" s="48"/>
      <c r="C112" s="49"/>
    </row>
    <row r="113" spans="2:3" ht="15">
      <c r="B113" s="48"/>
      <c r="C113" s="49"/>
    </row>
    <row r="114" spans="2:3" ht="15">
      <c r="B114" s="48"/>
      <c r="C114" s="49"/>
    </row>
    <row r="115" spans="2:3" ht="15">
      <c r="B115" s="48"/>
      <c r="C115" s="49"/>
    </row>
    <row r="116" spans="2:3" ht="15">
      <c r="B116" s="48"/>
      <c r="C116" s="49"/>
    </row>
    <row r="117" ht="13.5" thickBot="1"/>
    <row r="118" spans="2:3" ht="13.5" thickBot="1">
      <c r="B118" s="51"/>
      <c r="C118" s="52"/>
    </row>
    <row r="119" spans="2:3" ht="12.75">
      <c r="B119" s="53"/>
      <c r="C119" s="54"/>
    </row>
    <row r="120" spans="2:3" ht="12.75">
      <c r="B120" s="1"/>
      <c r="C120" s="55"/>
    </row>
    <row r="121" spans="2:3" ht="12.75">
      <c r="B121" s="56"/>
      <c r="C121" s="57"/>
    </row>
    <row r="122" spans="2:3" ht="12.75">
      <c r="B122" s="1"/>
      <c r="C122" s="55"/>
    </row>
    <row r="123" spans="2:3" ht="12.75">
      <c r="B123" s="56"/>
      <c r="C123" s="57"/>
    </row>
    <row r="124" spans="2:3" ht="12.75">
      <c r="B124" s="1"/>
      <c r="C124" s="55"/>
    </row>
    <row r="125" spans="2:3" ht="12.75">
      <c r="B125" s="56"/>
      <c r="C125" s="57"/>
    </row>
    <row r="126" spans="2:3" ht="12.75">
      <c r="B126" s="1"/>
      <c r="C126" s="55"/>
    </row>
    <row r="127" spans="2:3" ht="12.75">
      <c r="B127" s="56"/>
      <c r="C127" s="57"/>
    </row>
    <row r="128" spans="2:3" ht="12.75">
      <c r="B128" s="1"/>
      <c r="C128" s="55"/>
    </row>
    <row r="129" spans="2:3" ht="12.75">
      <c r="B129" s="1"/>
      <c r="C129" s="58"/>
    </row>
    <row r="130" spans="2:3" ht="13.5" thickBot="1">
      <c r="B130" s="59"/>
      <c r="C130" s="60"/>
    </row>
    <row r="133" spans="2:3" ht="12.75">
      <c r="B133" s="61"/>
      <c r="C133" s="62"/>
    </row>
    <row r="134" spans="2:3" ht="12.75">
      <c r="B134" s="61"/>
      <c r="C134" s="61"/>
    </row>
    <row r="135" spans="2:3" ht="12.75">
      <c r="B135" s="63"/>
      <c r="C135" s="63"/>
    </row>
    <row r="136" spans="2:3" ht="12.75">
      <c r="B136" s="61"/>
      <c r="C136" s="61"/>
    </row>
    <row r="137" spans="2:3" ht="12.75">
      <c r="B137" s="63"/>
      <c r="C137" s="63"/>
    </row>
    <row r="138" spans="2:3" ht="12.75">
      <c r="B138" s="61"/>
      <c r="C138" s="61"/>
    </row>
    <row r="139" spans="2:3" ht="12.75">
      <c r="B139" s="61"/>
      <c r="C139" s="61"/>
    </row>
    <row r="140" spans="2:3" ht="12.75">
      <c r="B140" s="61"/>
      <c r="C140" s="61"/>
    </row>
    <row r="141" spans="2:3" ht="12.75">
      <c r="B141" s="61"/>
      <c r="C141" s="61"/>
    </row>
    <row r="142" spans="2:3" ht="12.75">
      <c r="B142" s="61"/>
      <c r="C142" s="61"/>
    </row>
    <row r="143" spans="2:3" ht="12.75">
      <c r="B143" s="61"/>
      <c r="C143" s="61"/>
    </row>
  </sheetData>
  <sheetProtection/>
  <mergeCells count="1">
    <mergeCell ref="B3:C6"/>
  </mergeCells>
  <printOptions/>
  <pageMargins left="0.9" right="0.47" top="0.87" bottom="0.18" header="0.31" footer="0.18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112"/>
  <sheetViews>
    <sheetView zoomScale="90" zoomScaleNormal="90" zoomScalePageLayoutView="0" workbookViewId="0" topLeftCell="A1">
      <selection activeCell="M32" sqref="M32"/>
    </sheetView>
  </sheetViews>
  <sheetFormatPr defaultColWidth="9.140625" defaultRowHeight="12.75"/>
  <cols>
    <col min="1" max="1" width="2.57421875" style="0" customWidth="1"/>
    <col min="2" max="2" width="3.00390625" style="21" customWidth="1"/>
    <col min="3" max="3" width="4.8515625" style="22" customWidth="1"/>
    <col min="4" max="4" width="4.140625" style="22" customWidth="1"/>
    <col min="5" max="5" width="4.00390625" style="22" customWidth="1"/>
    <col min="6" max="6" width="35.140625" style="21" customWidth="1"/>
    <col min="7" max="7" width="10.8515625" style="0" customWidth="1"/>
    <col min="8" max="8" width="10.8515625" style="0" hidden="1" customWidth="1"/>
    <col min="9" max="9" width="10.140625" style="0" hidden="1" customWidth="1"/>
    <col min="10" max="10" width="10.57421875" style="0" customWidth="1"/>
    <col min="11" max="13" width="10.140625" style="0" customWidth="1"/>
  </cols>
  <sheetData>
    <row r="2" spans="2:13" ht="12.75">
      <c r="B2" s="968" t="s">
        <v>93</v>
      </c>
      <c r="C2" s="969"/>
      <c r="D2" s="969"/>
      <c r="E2" s="969"/>
      <c r="F2" s="970"/>
      <c r="G2" s="940"/>
      <c r="H2" s="940"/>
      <c r="I2" s="940"/>
      <c r="J2" s="940"/>
      <c r="K2" s="940"/>
      <c r="L2" s="941"/>
      <c r="M2" s="941"/>
    </row>
    <row r="3" spans="2:13" ht="12.75">
      <c r="B3" s="969"/>
      <c r="C3" s="969"/>
      <c r="D3" s="969"/>
      <c r="E3" s="969"/>
      <c r="F3" s="970"/>
      <c r="G3" s="942"/>
      <c r="H3" s="942"/>
      <c r="I3" s="942"/>
      <c r="J3" s="942"/>
      <c r="K3" s="942"/>
      <c r="L3" s="943"/>
      <c r="M3" s="943"/>
    </row>
    <row r="4" spans="2:13" ht="12.75">
      <c r="B4" s="938"/>
      <c r="C4" s="939" t="s">
        <v>33</v>
      </c>
      <c r="D4" s="939" t="s">
        <v>34</v>
      </c>
      <c r="E4" s="939" t="s">
        <v>35</v>
      </c>
      <c r="F4" s="938"/>
      <c r="G4" s="937" t="s">
        <v>32</v>
      </c>
      <c r="H4" s="937" t="s">
        <v>32</v>
      </c>
      <c r="I4" s="937" t="s">
        <v>481</v>
      </c>
      <c r="J4" s="937" t="s">
        <v>32</v>
      </c>
      <c r="K4" s="937" t="s">
        <v>32</v>
      </c>
      <c r="L4" s="937" t="s">
        <v>32</v>
      </c>
      <c r="M4" s="937" t="s">
        <v>481</v>
      </c>
    </row>
    <row r="5" spans="2:13" ht="12.75">
      <c r="B5" s="922"/>
      <c r="C5" s="923"/>
      <c r="D5" s="923"/>
      <c r="E5" s="923" t="s">
        <v>36</v>
      </c>
      <c r="F5" s="922" t="s">
        <v>37</v>
      </c>
      <c r="G5" s="924" t="s">
        <v>414</v>
      </c>
      <c r="H5" s="924" t="s">
        <v>549</v>
      </c>
      <c r="I5" s="924" t="s">
        <v>482</v>
      </c>
      <c r="J5" s="924" t="s">
        <v>493</v>
      </c>
      <c r="K5" s="924" t="s">
        <v>521</v>
      </c>
      <c r="L5" s="924" t="s">
        <v>527</v>
      </c>
      <c r="M5" s="924" t="s">
        <v>562</v>
      </c>
    </row>
    <row r="6" spans="2:13" ht="12.75">
      <c r="B6" s="72">
        <v>1</v>
      </c>
      <c r="C6" s="708" t="s">
        <v>53</v>
      </c>
      <c r="D6" s="708"/>
      <c r="E6" s="709"/>
      <c r="F6" s="925" t="s">
        <v>54</v>
      </c>
      <c r="G6" s="712">
        <v>0</v>
      </c>
      <c r="H6" s="712">
        <v>0</v>
      </c>
      <c r="I6" s="712">
        <v>0</v>
      </c>
      <c r="J6" s="712">
        <v>0</v>
      </c>
      <c r="K6" s="712">
        <v>0</v>
      </c>
      <c r="L6" s="712">
        <v>3102</v>
      </c>
      <c r="M6" s="712">
        <v>3102</v>
      </c>
    </row>
    <row r="7" spans="2:13" ht="12.75">
      <c r="B7" s="515">
        <f>B6+1</f>
        <v>2</v>
      </c>
      <c r="C7" s="15"/>
      <c r="D7" s="15"/>
      <c r="E7" s="156"/>
      <c r="F7" s="273"/>
      <c r="G7" s="445"/>
      <c r="H7" s="445"/>
      <c r="I7" s="445"/>
      <c r="J7" s="445"/>
      <c r="K7" s="445"/>
      <c r="L7" s="445"/>
      <c r="M7" s="445"/>
    </row>
    <row r="8" spans="2:13" ht="12.75">
      <c r="B8" s="515">
        <f>B7+1</f>
        <v>3</v>
      </c>
      <c r="C8" s="15" t="s">
        <v>94</v>
      </c>
      <c r="D8" s="15"/>
      <c r="E8" s="156"/>
      <c r="F8" s="273" t="s">
        <v>93</v>
      </c>
      <c r="G8" s="425">
        <v>0</v>
      </c>
      <c r="H8" s="425">
        <v>0</v>
      </c>
      <c r="I8" s="425">
        <v>0</v>
      </c>
      <c r="J8" s="425">
        <v>0</v>
      </c>
      <c r="K8" s="425">
        <v>0</v>
      </c>
      <c r="L8" s="425">
        <v>3102</v>
      </c>
      <c r="M8" s="425">
        <v>3102</v>
      </c>
    </row>
    <row r="9" spans="2:13" ht="12.75">
      <c r="B9" s="515">
        <v>4</v>
      </c>
      <c r="C9" s="12"/>
      <c r="D9" s="12"/>
      <c r="E9" s="12"/>
      <c r="F9" s="426" t="s">
        <v>458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431">
        <v>480</v>
      </c>
      <c r="M9" s="431">
        <v>480</v>
      </c>
    </row>
    <row r="10" spans="2:13" ht="12.75">
      <c r="B10" s="515">
        <v>5</v>
      </c>
      <c r="C10" s="12"/>
      <c r="D10" s="12"/>
      <c r="E10" s="12"/>
      <c r="F10" s="426" t="s">
        <v>557</v>
      </c>
      <c r="G10" s="96">
        <v>0</v>
      </c>
      <c r="H10" s="96">
        <v>0</v>
      </c>
      <c r="I10" s="96"/>
      <c r="J10" s="96">
        <v>0</v>
      </c>
      <c r="K10" s="96">
        <v>0</v>
      </c>
      <c r="L10" s="431">
        <v>2622</v>
      </c>
      <c r="M10" s="431">
        <v>2622</v>
      </c>
    </row>
    <row r="11" spans="2:13" ht="12.75">
      <c r="B11" s="515">
        <v>6</v>
      </c>
      <c r="C11" s="713" t="s">
        <v>86</v>
      </c>
      <c r="D11" s="926"/>
      <c r="E11" s="926"/>
      <c r="F11" s="927" t="s">
        <v>95</v>
      </c>
      <c r="G11" s="928">
        <v>465168</v>
      </c>
      <c r="H11" s="928">
        <v>465168</v>
      </c>
      <c r="I11" s="928">
        <v>14860</v>
      </c>
      <c r="J11" s="928">
        <f>J16+J17+J18</f>
        <v>246368</v>
      </c>
      <c r="K11" s="928">
        <f>K16+K17+K18</f>
        <v>15660</v>
      </c>
      <c r="L11" s="928">
        <v>65660</v>
      </c>
      <c r="M11" s="928">
        <v>65660</v>
      </c>
    </row>
    <row r="12" spans="2:13" ht="12.75">
      <c r="B12" s="515">
        <v>7</v>
      </c>
      <c r="C12" s="29"/>
      <c r="D12" s="89"/>
      <c r="E12" s="89"/>
      <c r="F12" s="929"/>
      <c r="G12" s="319"/>
      <c r="H12" s="319"/>
      <c r="I12" s="319"/>
      <c r="J12" s="319"/>
      <c r="K12" s="319"/>
      <c r="L12" s="319"/>
      <c r="M12" s="319"/>
    </row>
    <row r="13" spans="2:13" ht="12.75">
      <c r="B13" s="515">
        <v>8</v>
      </c>
      <c r="C13" s="29" t="s">
        <v>96</v>
      </c>
      <c r="D13" s="89"/>
      <c r="E13" s="89"/>
      <c r="F13" s="929" t="s">
        <v>97</v>
      </c>
      <c r="G13" s="915">
        <v>465168</v>
      </c>
      <c r="H13" s="915">
        <v>465168</v>
      </c>
      <c r="I13" s="915">
        <v>0</v>
      </c>
      <c r="J13" s="915">
        <v>246368</v>
      </c>
      <c r="K13" s="915">
        <v>15660</v>
      </c>
      <c r="L13" s="915">
        <v>65660</v>
      </c>
      <c r="M13" s="915">
        <v>65660</v>
      </c>
    </row>
    <row r="14" spans="2:13" ht="12.75">
      <c r="B14" s="515">
        <v>9</v>
      </c>
      <c r="C14" s="29"/>
      <c r="D14" s="3"/>
      <c r="E14" s="3"/>
      <c r="F14" s="434" t="s">
        <v>421</v>
      </c>
      <c r="G14" s="209">
        <v>221530</v>
      </c>
      <c r="H14" s="209">
        <v>221530</v>
      </c>
      <c r="I14" s="209">
        <v>0</v>
      </c>
      <c r="J14" s="209">
        <v>0</v>
      </c>
      <c r="K14" s="209">
        <v>0</v>
      </c>
      <c r="L14" s="209">
        <v>0</v>
      </c>
      <c r="M14" s="209">
        <v>0</v>
      </c>
    </row>
    <row r="15" spans="2:13" ht="12.75">
      <c r="B15" s="515">
        <v>10</v>
      </c>
      <c r="C15" s="29"/>
      <c r="D15" s="3"/>
      <c r="E15" s="3"/>
      <c r="F15" s="434" t="s">
        <v>436</v>
      </c>
      <c r="G15" s="209">
        <v>12930</v>
      </c>
      <c r="H15" s="209">
        <v>12930</v>
      </c>
      <c r="I15" s="209">
        <v>0</v>
      </c>
      <c r="J15" s="209">
        <v>0</v>
      </c>
      <c r="K15" s="209">
        <v>0</v>
      </c>
      <c r="L15" s="209">
        <v>0</v>
      </c>
      <c r="M15" s="209">
        <v>0</v>
      </c>
    </row>
    <row r="16" spans="2:13" ht="12.75">
      <c r="B16" s="515">
        <v>11</v>
      </c>
      <c r="C16" s="29"/>
      <c r="D16" s="3"/>
      <c r="E16" s="3"/>
      <c r="F16" s="434" t="s">
        <v>422</v>
      </c>
      <c r="G16" s="209">
        <v>230708</v>
      </c>
      <c r="H16" s="209">
        <v>230708</v>
      </c>
      <c r="I16" s="209">
        <v>0</v>
      </c>
      <c r="J16" s="209">
        <v>230708</v>
      </c>
      <c r="K16" s="209">
        <v>0</v>
      </c>
      <c r="L16" s="209">
        <v>0</v>
      </c>
      <c r="M16" s="209">
        <v>0</v>
      </c>
    </row>
    <row r="17" spans="2:13" ht="12.75">
      <c r="B17" s="515">
        <v>12</v>
      </c>
      <c r="C17" s="29"/>
      <c r="D17" s="3"/>
      <c r="E17" s="3"/>
      <c r="F17" s="434" t="s">
        <v>487</v>
      </c>
      <c r="G17" s="209">
        <v>0</v>
      </c>
      <c r="H17" s="209">
        <v>0</v>
      </c>
      <c r="I17" s="209">
        <v>11800</v>
      </c>
      <c r="J17" s="209">
        <v>12600</v>
      </c>
      <c r="K17" s="209">
        <v>12600</v>
      </c>
      <c r="L17" s="209">
        <v>12600</v>
      </c>
      <c r="M17" s="209">
        <v>12600</v>
      </c>
    </row>
    <row r="18" spans="2:13" ht="12.75">
      <c r="B18" s="515">
        <v>13</v>
      </c>
      <c r="C18" s="29"/>
      <c r="D18" s="3"/>
      <c r="E18" s="3"/>
      <c r="F18" s="434" t="s">
        <v>488</v>
      </c>
      <c r="G18" s="209">
        <v>0</v>
      </c>
      <c r="H18" s="209">
        <v>0</v>
      </c>
      <c r="I18" s="209">
        <v>3060</v>
      </c>
      <c r="J18" s="209">
        <v>3060</v>
      </c>
      <c r="K18" s="209">
        <v>3060</v>
      </c>
      <c r="L18" s="209">
        <v>3060</v>
      </c>
      <c r="M18" s="209">
        <v>3060</v>
      </c>
    </row>
    <row r="19" spans="2:13" ht="12.75">
      <c r="B19" s="149">
        <v>14</v>
      </c>
      <c r="C19" s="945"/>
      <c r="D19" s="416"/>
      <c r="E19" s="416"/>
      <c r="F19" s="946" t="s">
        <v>561</v>
      </c>
      <c r="G19" s="187">
        <v>0</v>
      </c>
      <c r="H19" s="187"/>
      <c r="I19" s="187"/>
      <c r="J19" s="187">
        <v>0</v>
      </c>
      <c r="K19" s="187">
        <v>0</v>
      </c>
      <c r="L19" s="187">
        <v>50000</v>
      </c>
      <c r="M19" s="187">
        <v>50000</v>
      </c>
    </row>
    <row r="20" spans="2:13" ht="13.5" thickBot="1">
      <c r="B20" s="934">
        <v>15</v>
      </c>
      <c r="C20" s="767"/>
      <c r="D20" s="767"/>
      <c r="E20" s="768"/>
      <c r="F20" s="935" t="s">
        <v>437</v>
      </c>
      <c r="G20" s="936">
        <f>G6+G11</f>
        <v>465168</v>
      </c>
      <c r="H20" s="936">
        <f>H6+H11</f>
        <v>465168</v>
      </c>
      <c r="I20" s="936">
        <v>14860</v>
      </c>
      <c r="J20" s="936">
        <f>J6+J11</f>
        <v>246368</v>
      </c>
      <c r="K20" s="936">
        <f>K6+K11</f>
        <v>15660</v>
      </c>
      <c r="L20" s="936">
        <f>L6+L11</f>
        <v>68762</v>
      </c>
      <c r="M20" s="936">
        <f>M6+M11</f>
        <v>68762</v>
      </c>
    </row>
    <row r="21" spans="2:13" ht="12.75">
      <c r="B21" s="18"/>
      <c r="C21" s="30"/>
      <c r="D21" s="30"/>
      <c r="E21" s="30"/>
      <c r="F21" s="31"/>
      <c r="G21" s="32"/>
      <c r="H21" s="32"/>
      <c r="I21" s="32"/>
      <c r="J21" s="32"/>
      <c r="K21" s="32"/>
      <c r="L21" s="32"/>
      <c r="M21" s="32"/>
    </row>
    <row r="22" spans="2:13" ht="12.75">
      <c r="B22" s="18"/>
      <c r="C22" s="33"/>
      <c r="D22" s="30"/>
      <c r="E22" s="30"/>
      <c r="F22" s="34"/>
      <c r="G22" s="32"/>
      <c r="H22" s="32"/>
      <c r="I22" s="32"/>
      <c r="J22" s="32"/>
      <c r="K22" s="32"/>
      <c r="L22" s="32"/>
      <c r="M22" s="32"/>
    </row>
    <row r="23" spans="2:13" ht="12.75">
      <c r="B23" s="18"/>
      <c r="C23" s="30"/>
      <c r="D23" s="30"/>
      <c r="E23" s="30"/>
      <c r="F23" s="31"/>
      <c r="G23" s="32"/>
      <c r="H23" s="32"/>
      <c r="I23" s="32"/>
      <c r="J23" s="32"/>
      <c r="K23" s="32"/>
      <c r="L23" s="32"/>
      <c r="M23" s="32"/>
    </row>
    <row r="24" spans="2:13" ht="12.75">
      <c r="B24" s="968" t="s">
        <v>448</v>
      </c>
      <c r="C24" s="969"/>
      <c r="D24" s="969"/>
      <c r="E24" s="969"/>
      <c r="F24" s="969"/>
      <c r="G24" s="920"/>
      <c r="H24" s="920"/>
      <c r="I24" s="920"/>
      <c r="J24" s="920"/>
      <c r="K24" s="920"/>
      <c r="L24" s="920"/>
      <c r="M24" s="920"/>
    </row>
    <row r="25" spans="2:13" ht="12.75">
      <c r="B25" s="969"/>
      <c r="C25" s="969"/>
      <c r="D25" s="969"/>
      <c r="E25" s="969"/>
      <c r="F25" s="969"/>
      <c r="G25" s="921"/>
      <c r="H25" s="921"/>
      <c r="I25" s="921"/>
      <c r="J25" s="921"/>
      <c r="K25" s="921"/>
      <c r="L25" s="921"/>
      <c r="M25" s="921"/>
    </row>
    <row r="26" spans="2:13" ht="12.75">
      <c r="B26" s="922"/>
      <c r="C26" s="923" t="s">
        <v>33</v>
      </c>
      <c r="D26" s="923" t="s">
        <v>34</v>
      </c>
      <c r="E26" s="923" t="s">
        <v>35</v>
      </c>
      <c r="F26" s="922"/>
      <c r="G26" s="924" t="s">
        <v>32</v>
      </c>
      <c r="H26" s="924" t="s">
        <v>32</v>
      </c>
      <c r="I26" s="924" t="s">
        <v>483</v>
      </c>
      <c r="J26" s="924" t="s">
        <v>32</v>
      </c>
      <c r="K26" s="924" t="s">
        <v>32</v>
      </c>
      <c r="L26" s="924" t="s">
        <v>32</v>
      </c>
      <c r="M26" s="924" t="s">
        <v>483</v>
      </c>
    </row>
    <row r="27" spans="2:13" ht="12.75">
      <c r="B27" s="922"/>
      <c r="C27" s="923"/>
      <c r="D27" s="923"/>
      <c r="E27" s="923" t="s">
        <v>36</v>
      </c>
      <c r="F27" s="922" t="s">
        <v>37</v>
      </c>
      <c r="G27" s="924" t="s">
        <v>414</v>
      </c>
      <c r="H27" s="924" t="s">
        <v>549</v>
      </c>
      <c r="I27" s="924" t="s">
        <v>482</v>
      </c>
      <c r="J27" s="924" t="s">
        <v>494</v>
      </c>
      <c r="K27" s="924" t="s">
        <v>550</v>
      </c>
      <c r="L27" s="924" t="s">
        <v>551</v>
      </c>
      <c r="M27" s="924" t="s">
        <v>562</v>
      </c>
    </row>
    <row r="28" spans="2:13" ht="15">
      <c r="B28" s="515">
        <v>1</v>
      </c>
      <c r="C28" s="12"/>
      <c r="D28" s="12"/>
      <c r="E28" s="12"/>
      <c r="F28" s="160" t="s">
        <v>92</v>
      </c>
      <c r="G28" s="930">
        <f>'BP'!H91</f>
        <v>1501003</v>
      </c>
      <c r="H28" s="930">
        <f>'BP'!I91</f>
        <v>1511003</v>
      </c>
      <c r="I28" s="930">
        <f>'BP'!J91</f>
        <v>416485</v>
      </c>
      <c r="J28" s="930">
        <f>'BP'!K91</f>
        <v>1587633</v>
      </c>
      <c r="K28" s="930">
        <f>'BP'!L91</f>
        <v>1587633</v>
      </c>
      <c r="L28" s="930">
        <f>'BP'!M91</f>
        <v>1729352</v>
      </c>
      <c r="M28" s="930">
        <f>'BP'!N91</f>
        <v>1734259</v>
      </c>
    </row>
    <row r="29" spans="2:13" ht="15">
      <c r="B29" s="515">
        <f>B28+1</f>
        <v>2</v>
      </c>
      <c r="C29" s="12"/>
      <c r="D29" s="12"/>
      <c r="E29" s="12"/>
      <c r="F29" s="160" t="s">
        <v>98</v>
      </c>
      <c r="G29" s="930">
        <f aca="true" t="shared" si="0" ref="G29:L29">G20</f>
        <v>465168</v>
      </c>
      <c r="H29" s="930">
        <f t="shared" si="0"/>
        <v>465168</v>
      </c>
      <c r="I29" s="930">
        <f t="shared" si="0"/>
        <v>14860</v>
      </c>
      <c r="J29" s="930">
        <f t="shared" si="0"/>
        <v>246368</v>
      </c>
      <c r="K29" s="930">
        <f t="shared" si="0"/>
        <v>15660</v>
      </c>
      <c r="L29" s="930">
        <f t="shared" si="0"/>
        <v>68762</v>
      </c>
      <c r="M29" s="930">
        <f>M20</f>
        <v>68762</v>
      </c>
    </row>
    <row r="30" spans="2:13" ht="15">
      <c r="B30" s="515">
        <v>3</v>
      </c>
      <c r="C30" s="12"/>
      <c r="D30" s="12"/>
      <c r="E30" s="12"/>
      <c r="F30" s="160" t="s">
        <v>299</v>
      </c>
      <c r="G30" s="930">
        <v>0</v>
      </c>
      <c r="H30" s="930">
        <v>0</v>
      </c>
      <c r="I30" s="930">
        <v>0</v>
      </c>
      <c r="J30" s="930">
        <v>1526</v>
      </c>
      <c r="K30" s="930">
        <v>1526</v>
      </c>
      <c r="L30" s="930">
        <v>1526</v>
      </c>
      <c r="M30" s="930">
        <v>1526</v>
      </c>
    </row>
    <row r="31" spans="2:13" ht="15">
      <c r="B31" s="515">
        <v>4</v>
      </c>
      <c r="C31" s="12"/>
      <c r="D31" s="12"/>
      <c r="E31" s="12"/>
      <c r="F31" s="160" t="s">
        <v>320</v>
      </c>
      <c r="G31" s="930">
        <v>431183</v>
      </c>
      <c r="H31" s="930">
        <v>549889</v>
      </c>
      <c r="I31" s="930">
        <v>5702</v>
      </c>
      <c r="J31" s="930">
        <v>214865</v>
      </c>
      <c r="K31" s="930">
        <v>171669</v>
      </c>
      <c r="L31" s="930">
        <v>170300</v>
      </c>
      <c r="M31" s="930">
        <v>5722</v>
      </c>
    </row>
    <row r="32" spans="2:13" ht="15">
      <c r="B32" s="931">
        <v>5</v>
      </c>
      <c r="C32" s="762"/>
      <c r="D32" s="762"/>
      <c r="E32" s="763"/>
      <c r="F32" s="932" t="s">
        <v>99</v>
      </c>
      <c r="G32" s="933">
        <f aca="true" t="shared" si="1" ref="G32:L32">G28+G29+G30+G31</f>
        <v>2397354</v>
      </c>
      <c r="H32" s="933">
        <f t="shared" si="1"/>
        <v>2526060</v>
      </c>
      <c r="I32" s="933">
        <f t="shared" si="1"/>
        <v>437047</v>
      </c>
      <c r="J32" s="933">
        <f t="shared" si="1"/>
        <v>2050392</v>
      </c>
      <c r="K32" s="933">
        <f t="shared" si="1"/>
        <v>1776488</v>
      </c>
      <c r="L32" s="933">
        <f t="shared" si="1"/>
        <v>1969940</v>
      </c>
      <c r="M32" s="933">
        <f>M28+M29+M30+M31</f>
        <v>1810269</v>
      </c>
    </row>
    <row r="33" spans="2:5" ht="12.75">
      <c r="B33" s="18"/>
      <c r="C33" s="35"/>
      <c r="D33" s="35"/>
      <c r="E33" s="36"/>
    </row>
    <row r="34" spans="2:5" ht="12.75">
      <c r="B34" s="18"/>
      <c r="C34" s="35"/>
      <c r="D34" s="35"/>
      <c r="E34" s="36"/>
    </row>
    <row r="35" spans="2:5" ht="12.75">
      <c r="B35" s="18"/>
      <c r="C35" s="35"/>
      <c r="D35" s="30"/>
      <c r="E35" s="36"/>
    </row>
    <row r="36" spans="2:6" ht="12.75">
      <c r="B36" s="18"/>
      <c r="C36" s="35"/>
      <c r="D36" s="35"/>
      <c r="E36" s="30"/>
      <c r="F36" s="10"/>
    </row>
    <row r="37" spans="2:6" ht="12.75">
      <c r="B37" s="18"/>
      <c r="C37" s="35"/>
      <c r="D37" s="35"/>
      <c r="E37" s="30"/>
      <c r="F37" s="10"/>
    </row>
    <row r="38" spans="2:6" ht="12.75">
      <c r="B38" s="18"/>
      <c r="C38" s="35"/>
      <c r="D38" s="35"/>
      <c r="E38" s="30"/>
      <c r="F38" s="10"/>
    </row>
    <row r="39" spans="2:6" ht="12.75">
      <c r="B39" s="18"/>
      <c r="C39" s="33"/>
      <c r="D39" s="35"/>
      <c r="E39" s="36"/>
      <c r="F39" s="37"/>
    </row>
    <row r="40" spans="2:6" ht="12.75">
      <c r="B40" s="18"/>
      <c r="C40" s="33"/>
      <c r="D40" s="35"/>
      <c r="E40" s="36"/>
      <c r="F40" s="34"/>
    </row>
    <row r="41" spans="2:6" ht="12.75">
      <c r="B41" s="18"/>
      <c r="C41" s="33"/>
      <c r="D41" s="30"/>
      <c r="E41" s="36"/>
      <c r="F41" s="31"/>
    </row>
    <row r="42" spans="2:6" ht="12.75">
      <c r="B42" s="18"/>
      <c r="C42" s="33"/>
      <c r="D42" s="35"/>
      <c r="E42" s="30"/>
      <c r="F42" s="10"/>
    </row>
    <row r="43" spans="2:6" ht="12.75">
      <c r="B43" s="18"/>
      <c r="C43" s="33"/>
      <c r="D43" s="35"/>
      <c r="E43" s="36"/>
      <c r="F43" s="10"/>
    </row>
    <row r="44" spans="2:6" ht="12.75">
      <c r="B44" s="18"/>
      <c r="C44" s="33"/>
      <c r="D44" s="35"/>
      <c r="E44" s="36"/>
      <c r="F44" s="10"/>
    </row>
    <row r="45" spans="2:6" ht="12.75">
      <c r="B45" s="18"/>
      <c r="C45" s="33"/>
      <c r="D45" s="35"/>
      <c r="E45" s="36"/>
      <c r="F45" s="10"/>
    </row>
    <row r="46" spans="2:6" ht="12.75">
      <c r="B46" s="18"/>
      <c r="C46" s="33"/>
      <c r="D46" s="35"/>
      <c r="E46" s="36"/>
      <c r="F46" s="10"/>
    </row>
    <row r="47" spans="2:6" ht="12.75">
      <c r="B47" s="18"/>
      <c r="C47" s="33"/>
      <c r="D47" s="35"/>
      <c r="E47" s="36"/>
      <c r="F47" s="10"/>
    </row>
    <row r="48" spans="2:6" ht="12.75">
      <c r="B48" s="18"/>
      <c r="C48" s="33"/>
      <c r="D48" s="35"/>
      <c r="E48" s="30"/>
      <c r="F48" s="10"/>
    </row>
    <row r="49" spans="2:6" ht="12.75">
      <c r="B49" s="18"/>
      <c r="C49" s="33"/>
      <c r="D49" s="35"/>
      <c r="E49" s="30"/>
      <c r="F49" s="10"/>
    </row>
    <row r="50" spans="2:6" ht="12.75">
      <c r="B50" s="18"/>
      <c r="C50" s="33"/>
      <c r="D50" s="35"/>
      <c r="E50" s="30"/>
      <c r="F50" s="10"/>
    </row>
    <row r="51" spans="2:6" ht="12.75">
      <c r="B51" s="18"/>
      <c r="C51" s="33"/>
      <c r="D51" s="33"/>
      <c r="E51" s="30"/>
      <c r="F51" s="34"/>
    </row>
    <row r="52" spans="2:6" ht="12.75">
      <c r="B52" s="18"/>
      <c r="C52" s="33"/>
      <c r="D52" s="30"/>
      <c r="E52" s="30"/>
      <c r="F52" s="10"/>
    </row>
    <row r="53" spans="2:6" ht="12.75">
      <c r="B53" s="18"/>
      <c r="C53" s="33"/>
      <c r="D53" s="30"/>
      <c r="E53" s="30"/>
      <c r="F53" s="10"/>
    </row>
    <row r="54" spans="2:6" ht="12.75">
      <c r="B54" s="18"/>
      <c r="C54" s="33"/>
      <c r="D54" s="35"/>
      <c r="E54" s="30"/>
      <c r="F54" s="10"/>
    </row>
    <row r="55" spans="2:6" ht="12.75">
      <c r="B55" s="18"/>
      <c r="C55" s="33"/>
      <c r="D55" s="35"/>
      <c r="E55" s="30"/>
      <c r="F55" s="10"/>
    </row>
    <row r="56" spans="2:6" ht="12.75">
      <c r="B56" s="18"/>
      <c r="C56" s="33"/>
      <c r="D56" s="30"/>
      <c r="E56" s="30"/>
      <c r="F56" s="10"/>
    </row>
    <row r="57" spans="2:6" ht="12.75">
      <c r="B57" s="18"/>
      <c r="C57" s="33"/>
      <c r="D57" s="35"/>
      <c r="E57" s="30"/>
      <c r="F57" s="10"/>
    </row>
    <row r="58" spans="2:6" ht="12.75">
      <c r="B58" s="18"/>
      <c r="C58" s="33"/>
      <c r="D58" s="35"/>
      <c r="E58" s="30"/>
      <c r="F58" s="34"/>
    </row>
    <row r="59" spans="2:6" ht="12.75">
      <c r="B59" s="18"/>
      <c r="C59" s="33"/>
      <c r="D59" s="35"/>
      <c r="E59" s="30"/>
      <c r="F59" s="10"/>
    </row>
    <row r="60" spans="2:6" ht="12.75">
      <c r="B60" s="18"/>
      <c r="C60" s="33"/>
      <c r="D60" s="35"/>
      <c r="E60" s="30"/>
      <c r="F60" s="10"/>
    </row>
    <row r="61" spans="2:6" ht="12.75">
      <c r="B61" s="18"/>
      <c r="C61" s="33"/>
      <c r="D61" s="35"/>
      <c r="E61" s="30"/>
      <c r="F61" s="39"/>
    </row>
    <row r="62" spans="2:6" ht="12.75">
      <c r="B62" s="10"/>
      <c r="C62" s="30"/>
      <c r="D62" s="30"/>
      <c r="E62" s="30"/>
      <c r="F62" s="10"/>
    </row>
    <row r="63" spans="2:6" ht="12.75">
      <c r="B63" s="10"/>
      <c r="C63" s="30"/>
      <c r="D63" s="30"/>
      <c r="E63" s="30"/>
      <c r="F63" s="10"/>
    </row>
    <row r="64" spans="2:6" ht="12.75">
      <c r="B64" s="10"/>
      <c r="C64" s="30"/>
      <c r="D64" s="30"/>
      <c r="E64" s="30"/>
      <c r="F64" s="10"/>
    </row>
    <row r="65" spans="2:6" ht="12.75">
      <c r="B65" s="10"/>
      <c r="C65" s="30"/>
      <c r="D65" s="30"/>
      <c r="E65" s="30"/>
      <c r="F65" s="10"/>
    </row>
    <row r="66" spans="2:6" ht="12.75">
      <c r="B66" s="10"/>
      <c r="C66" s="30"/>
      <c r="D66" s="30"/>
      <c r="E66" s="30"/>
      <c r="F66" s="10"/>
    </row>
    <row r="67" spans="2:6" ht="12.75">
      <c r="B67" s="10"/>
      <c r="C67" s="30"/>
      <c r="D67" s="30"/>
      <c r="E67" s="30"/>
      <c r="F67" s="10"/>
    </row>
    <row r="68" spans="2:6" ht="12.75">
      <c r="B68" s="10"/>
      <c r="C68" s="30"/>
      <c r="D68" s="30"/>
      <c r="E68" s="30"/>
      <c r="F68" s="10"/>
    </row>
    <row r="69" spans="2:6" ht="12.75">
      <c r="B69" s="10"/>
      <c r="C69" s="30"/>
      <c r="D69" s="30"/>
      <c r="E69" s="30"/>
      <c r="F69" s="10"/>
    </row>
    <row r="70" spans="2:6" ht="12.75">
      <c r="B70" s="10"/>
      <c r="C70" s="30"/>
      <c r="D70" s="30"/>
      <c r="E70" s="30"/>
      <c r="F70" s="10"/>
    </row>
    <row r="71" spans="2:6" ht="12.75">
      <c r="B71" s="10"/>
      <c r="C71" s="30"/>
      <c r="D71" s="30"/>
      <c r="E71" s="30"/>
      <c r="F71" s="10"/>
    </row>
    <row r="72" spans="2:6" ht="12.75">
      <c r="B72" s="10"/>
      <c r="C72" s="30"/>
      <c r="D72" s="30"/>
      <c r="E72" s="30"/>
      <c r="F72" s="10"/>
    </row>
    <row r="73" spans="2:6" ht="12.75">
      <c r="B73" s="10"/>
      <c r="C73" s="30"/>
      <c r="D73" s="30"/>
      <c r="E73" s="30"/>
      <c r="F73" s="10"/>
    </row>
    <row r="74" spans="2:6" ht="12.75">
      <c r="B74" s="10"/>
      <c r="C74" s="30"/>
      <c r="D74" s="30"/>
      <c r="E74" s="30"/>
      <c r="F74" s="10"/>
    </row>
    <row r="75" spans="2:6" ht="12.75">
      <c r="B75" s="10"/>
      <c r="C75" s="30"/>
      <c r="D75" s="30"/>
      <c r="E75" s="30"/>
      <c r="F75" s="10"/>
    </row>
    <row r="76" spans="2:6" ht="12.75">
      <c r="B76" s="10"/>
      <c r="C76" s="30"/>
      <c r="D76" s="30"/>
      <c r="E76" s="30"/>
      <c r="F76" s="10"/>
    </row>
    <row r="77" spans="2:6" ht="12.75">
      <c r="B77" s="10"/>
      <c r="C77" s="30"/>
      <c r="D77" s="30"/>
      <c r="E77" s="30"/>
      <c r="F77" s="10"/>
    </row>
    <row r="78" spans="2:6" ht="12.75">
      <c r="B78" s="10"/>
      <c r="C78" s="30"/>
      <c r="D78" s="30"/>
      <c r="E78" s="30"/>
      <c r="F78" s="10"/>
    </row>
    <row r="79" spans="2:6" ht="12.75">
      <c r="B79" s="10"/>
      <c r="C79" s="30"/>
      <c r="D79" s="30"/>
      <c r="E79" s="30"/>
      <c r="F79" s="10"/>
    </row>
    <row r="80" spans="2:6" ht="12.75">
      <c r="B80" s="10"/>
      <c r="C80" s="30"/>
      <c r="D80" s="30"/>
      <c r="E80" s="30"/>
      <c r="F80" s="10"/>
    </row>
    <row r="81" spans="2:6" ht="12.75">
      <c r="B81" s="10"/>
      <c r="C81" s="30"/>
      <c r="D81" s="30"/>
      <c r="E81" s="30"/>
      <c r="F81" s="10"/>
    </row>
    <row r="82" spans="2:6" ht="12.75">
      <c r="B82" s="10"/>
      <c r="C82" s="30"/>
      <c r="D82" s="30"/>
      <c r="E82" s="30"/>
      <c r="F82" s="10"/>
    </row>
    <row r="83" spans="2:6" ht="12.75">
      <c r="B83" s="10"/>
      <c r="C83" s="30"/>
      <c r="D83" s="30"/>
      <c r="E83" s="30"/>
      <c r="F83" s="10"/>
    </row>
    <row r="84" spans="2:6" ht="12.75">
      <c r="B84" s="10"/>
      <c r="C84" s="30"/>
      <c r="D84" s="30"/>
      <c r="E84" s="30"/>
      <c r="F84" s="10"/>
    </row>
    <row r="85" spans="2:6" ht="12.75">
      <c r="B85" s="10"/>
      <c r="C85" s="30"/>
      <c r="D85" s="30"/>
      <c r="E85" s="30"/>
      <c r="F85" s="10"/>
    </row>
    <row r="86" spans="2:6" ht="12.75">
      <c r="B86" s="10"/>
      <c r="C86" s="30"/>
      <c r="D86" s="30"/>
      <c r="E86" s="30"/>
      <c r="F86" s="10"/>
    </row>
    <row r="87" spans="2:6" ht="12.75">
      <c r="B87" s="10"/>
      <c r="C87" s="30"/>
      <c r="D87" s="30"/>
      <c r="E87" s="30"/>
      <c r="F87" s="10"/>
    </row>
    <row r="88" spans="2:6" ht="12.75">
      <c r="B88" s="10"/>
      <c r="C88" s="30"/>
      <c r="D88" s="30"/>
      <c r="E88" s="30"/>
      <c r="F88" s="10"/>
    </row>
    <row r="89" spans="2:6" ht="12.75">
      <c r="B89" s="10"/>
      <c r="C89" s="30"/>
      <c r="D89" s="30"/>
      <c r="E89" s="30"/>
      <c r="F89" s="10"/>
    </row>
    <row r="90" spans="2:6" ht="12.75">
      <c r="B90" s="10"/>
      <c r="C90" s="30"/>
      <c r="D90" s="30"/>
      <c r="E90" s="30"/>
      <c r="F90" s="10"/>
    </row>
    <row r="91" spans="2:6" ht="12.75">
      <c r="B91" s="10"/>
      <c r="C91" s="30"/>
      <c r="D91" s="30"/>
      <c r="E91" s="30"/>
      <c r="F91" s="10"/>
    </row>
    <row r="92" spans="2:6" ht="12.75">
      <c r="B92" s="10"/>
      <c r="C92" s="30"/>
      <c r="D92" s="30"/>
      <c r="E92" s="30"/>
      <c r="F92" s="10"/>
    </row>
    <row r="93" spans="2:6" ht="12.75">
      <c r="B93" s="10"/>
      <c r="C93" s="30"/>
      <c r="D93" s="30"/>
      <c r="E93" s="30"/>
      <c r="F93" s="10"/>
    </row>
    <row r="94" spans="2:6" ht="12.75">
      <c r="B94" s="10"/>
      <c r="C94" s="30"/>
      <c r="D94" s="30"/>
      <c r="E94" s="30"/>
      <c r="F94" s="10"/>
    </row>
    <row r="95" spans="2:6" ht="12.75">
      <c r="B95" s="10"/>
      <c r="C95" s="30"/>
      <c r="D95" s="30"/>
      <c r="E95" s="30"/>
      <c r="F95" s="10"/>
    </row>
    <row r="96" spans="2:6" ht="12.75">
      <c r="B96" s="10"/>
      <c r="C96" s="30"/>
      <c r="D96" s="30"/>
      <c r="E96" s="30"/>
      <c r="F96" s="10"/>
    </row>
    <row r="97" spans="2:6" ht="12.75">
      <c r="B97" s="10"/>
      <c r="C97" s="30"/>
      <c r="D97" s="30"/>
      <c r="E97" s="30"/>
      <c r="F97" s="10"/>
    </row>
    <row r="98" spans="2:6" ht="12.75">
      <c r="B98" s="10"/>
      <c r="C98" s="30"/>
      <c r="D98" s="30"/>
      <c r="E98" s="30"/>
      <c r="F98" s="10"/>
    </row>
    <row r="99" spans="2:6" ht="12.75">
      <c r="B99" s="10"/>
      <c r="C99" s="30"/>
      <c r="D99" s="30"/>
      <c r="E99" s="30"/>
      <c r="F99" s="10"/>
    </row>
    <row r="100" spans="2:6" ht="12.75">
      <c r="B100" s="10"/>
      <c r="C100" s="30"/>
      <c r="D100" s="30"/>
      <c r="E100" s="30"/>
      <c r="F100" s="10"/>
    </row>
    <row r="101" spans="2:6" ht="12.75">
      <c r="B101" s="10"/>
      <c r="C101" s="30"/>
      <c r="D101" s="30"/>
      <c r="E101" s="30"/>
      <c r="F101" s="10"/>
    </row>
    <row r="102" spans="2:6" ht="12.75">
      <c r="B102" s="10"/>
      <c r="C102" s="30"/>
      <c r="D102" s="30"/>
      <c r="E102" s="30"/>
      <c r="F102" s="10"/>
    </row>
    <row r="103" spans="2:6" ht="12.75">
      <c r="B103" s="10"/>
      <c r="C103" s="30"/>
      <c r="D103" s="30"/>
      <c r="E103" s="30"/>
      <c r="F103" s="10"/>
    </row>
    <row r="104" spans="2:6" ht="12.75">
      <c r="B104" s="10"/>
      <c r="C104" s="30"/>
      <c r="D104" s="30"/>
      <c r="E104" s="30"/>
      <c r="F104" s="10"/>
    </row>
    <row r="105" spans="2:6" ht="12.75">
      <c r="B105" s="10"/>
      <c r="C105" s="30"/>
      <c r="D105" s="30"/>
      <c r="E105" s="30"/>
      <c r="F105" s="10"/>
    </row>
    <row r="106" spans="2:6" ht="12.75">
      <c r="B106" s="10"/>
      <c r="C106" s="30"/>
      <c r="D106" s="30"/>
      <c r="E106" s="30"/>
      <c r="F106" s="10"/>
    </row>
    <row r="107" spans="2:6" ht="12.75">
      <c r="B107" s="10"/>
      <c r="C107" s="30"/>
      <c r="D107" s="30"/>
      <c r="E107" s="30"/>
      <c r="F107" s="10"/>
    </row>
    <row r="108" spans="2:6" ht="12.75">
      <c r="B108" s="10"/>
      <c r="C108" s="30"/>
      <c r="D108" s="30"/>
      <c r="E108" s="30"/>
      <c r="F108" s="10"/>
    </row>
    <row r="109" spans="2:6" ht="12.75">
      <c r="B109" s="10"/>
      <c r="C109" s="30"/>
      <c r="D109" s="30"/>
      <c r="E109" s="30"/>
      <c r="F109" s="10"/>
    </row>
    <row r="110" spans="2:6" ht="12.75">
      <c r="B110" s="10"/>
      <c r="C110" s="30"/>
      <c r="D110" s="30"/>
      <c r="E110" s="30"/>
      <c r="F110" s="10"/>
    </row>
    <row r="111" spans="2:6" ht="12.75">
      <c r="B111" s="10"/>
      <c r="C111" s="30"/>
      <c r="D111" s="30"/>
      <c r="E111" s="30"/>
      <c r="F111" s="10"/>
    </row>
    <row r="112" spans="2:6" ht="12.75">
      <c r="B112" s="10"/>
      <c r="C112" s="30"/>
      <c r="D112" s="30"/>
      <c r="E112" s="30"/>
      <c r="F112" s="10"/>
    </row>
  </sheetData>
  <sheetProtection/>
  <mergeCells count="2">
    <mergeCell ref="B2:F3"/>
    <mergeCell ref="B24:F2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AA39"/>
  <sheetViews>
    <sheetView zoomScale="88" zoomScaleNormal="88" zoomScalePageLayoutView="0" workbookViewId="0" topLeftCell="A1">
      <selection activeCell="AA26" sqref="AA26"/>
    </sheetView>
  </sheetViews>
  <sheetFormatPr defaultColWidth="9.140625" defaultRowHeight="12.75"/>
  <cols>
    <col min="1" max="1" width="1.28515625" style="0" customWidth="1"/>
    <col min="2" max="2" width="3.8515625" style="9" customWidth="1"/>
    <col min="3" max="3" width="3.7109375" style="8" customWidth="1"/>
    <col min="4" max="4" width="7.28125" style="0" customWidth="1"/>
    <col min="5" max="5" width="2.28125" style="0" customWidth="1"/>
    <col min="6" max="6" width="33.140625" style="0" customWidth="1"/>
    <col min="7" max="7" width="8.8515625" style="0" customWidth="1"/>
    <col min="8" max="8" width="7.8515625" style="0" customWidth="1"/>
    <col min="9" max="9" width="9.00390625" style="0" customWidth="1"/>
    <col min="10" max="10" width="3.8515625" style="0" customWidth="1"/>
    <col min="11" max="11" width="3.421875" style="0" customWidth="1"/>
    <col min="12" max="12" width="8.421875" style="0" customWidth="1"/>
    <col min="13" max="13" width="0.85546875" style="84" hidden="1" customWidth="1"/>
    <col min="14" max="14" width="3.421875" style="0" customWidth="1"/>
    <col min="15" max="15" width="3.8515625" style="0" customWidth="1"/>
    <col min="16" max="16" width="7.28125" style="0" customWidth="1"/>
    <col min="17" max="17" width="3.00390625" style="0" customWidth="1"/>
    <col min="18" max="18" width="7.28125" style="0" customWidth="1"/>
    <col min="19" max="19" width="1.1484375" style="84" hidden="1" customWidth="1"/>
    <col min="20" max="20" width="9.28125" style="0" customWidth="1"/>
    <col min="21" max="21" width="9.421875" style="0" hidden="1" customWidth="1"/>
    <col min="22" max="22" width="9.57421875" style="0" hidden="1" customWidth="1"/>
    <col min="23" max="26" width="10.421875" style="0" customWidth="1"/>
  </cols>
  <sheetData>
    <row r="1" spans="12:26" ht="15.75" customHeight="1">
      <c r="L1" s="123"/>
      <c r="R1" s="23"/>
      <c r="T1" s="23"/>
      <c r="U1" s="23"/>
      <c r="V1" s="23"/>
      <c r="W1" s="23"/>
      <c r="X1" s="23"/>
      <c r="Y1" s="23"/>
      <c r="Z1" s="23"/>
    </row>
    <row r="2" spans="3:26" ht="18.75">
      <c r="C2" s="165" t="s">
        <v>130</v>
      </c>
      <c r="D2" s="166"/>
      <c r="E2" s="166"/>
      <c r="F2" s="166"/>
      <c r="G2" s="166"/>
      <c r="H2" s="166"/>
      <c r="I2" s="166"/>
      <c r="J2" s="166"/>
      <c r="K2" s="166"/>
      <c r="T2" s="23"/>
      <c r="U2" s="23"/>
      <c r="V2" s="23"/>
      <c r="W2" s="23"/>
      <c r="X2" s="23"/>
      <c r="Y2" s="23"/>
      <c r="Z2" s="23"/>
    </row>
    <row r="3" ht="13.5" thickBot="1"/>
    <row r="4" spans="2:26" ht="12.75">
      <c r="B4" s="975" t="s">
        <v>456</v>
      </c>
      <c r="C4" s="976"/>
      <c r="D4" s="976"/>
      <c r="E4" s="976"/>
      <c r="F4" s="976"/>
      <c r="G4" s="976"/>
      <c r="H4" s="976"/>
      <c r="I4" s="976"/>
      <c r="J4" s="976"/>
      <c r="K4" s="976"/>
      <c r="L4" s="977"/>
      <c r="M4" s="645"/>
      <c r="N4" s="646"/>
      <c r="O4" s="645"/>
      <c r="P4" s="645"/>
      <c r="Q4" s="645"/>
      <c r="R4" s="647"/>
      <c r="S4" s="648"/>
      <c r="T4" s="649"/>
      <c r="U4" s="649"/>
      <c r="V4" s="649"/>
      <c r="W4" s="649"/>
      <c r="X4" s="649"/>
      <c r="Y4" s="649"/>
      <c r="Z4" s="649"/>
    </row>
    <row r="5" spans="2:26" ht="18.75" customHeight="1">
      <c r="B5" s="454"/>
      <c r="C5" s="455"/>
      <c r="D5" s="456"/>
      <c r="E5" s="457"/>
      <c r="F5" s="458"/>
      <c r="G5" s="978" t="s">
        <v>30</v>
      </c>
      <c r="H5" s="979"/>
      <c r="I5" s="979"/>
      <c r="J5" s="979"/>
      <c r="K5" s="979"/>
      <c r="L5" s="980"/>
      <c r="M5" s="650"/>
      <c r="N5" s="978" t="s">
        <v>29</v>
      </c>
      <c r="O5" s="979"/>
      <c r="P5" s="979"/>
      <c r="Q5" s="979"/>
      <c r="R5" s="980"/>
      <c r="S5" s="650"/>
      <c r="T5" s="651" t="s">
        <v>477</v>
      </c>
      <c r="U5" s="651" t="s">
        <v>477</v>
      </c>
      <c r="V5" s="651" t="s">
        <v>481</v>
      </c>
      <c r="W5" s="651" t="s">
        <v>477</v>
      </c>
      <c r="X5" s="651" t="s">
        <v>477</v>
      </c>
      <c r="Y5" s="651" t="s">
        <v>477</v>
      </c>
      <c r="Z5" s="651" t="s">
        <v>481</v>
      </c>
    </row>
    <row r="6" spans="2:26" ht="12.75">
      <c r="B6" s="459"/>
      <c r="C6" s="460" t="s">
        <v>117</v>
      </c>
      <c r="D6" s="461" t="s">
        <v>27</v>
      </c>
      <c r="E6" s="462"/>
      <c r="F6" s="652"/>
      <c r="G6" s="653" t="s">
        <v>28</v>
      </c>
      <c r="H6" s="654"/>
      <c r="I6" s="654"/>
      <c r="J6" s="654"/>
      <c r="K6" s="654"/>
      <c r="L6" s="655"/>
      <c r="M6" s="656"/>
      <c r="N6" s="657"/>
      <c r="O6" s="507"/>
      <c r="P6" s="507"/>
      <c r="Q6" s="507"/>
      <c r="R6" s="655"/>
      <c r="S6" s="656"/>
      <c r="T6" s="651" t="s">
        <v>414</v>
      </c>
      <c r="U6" s="651" t="s">
        <v>414</v>
      </c>
      <c r="V6" s="651" t="s">
        <v>482</v>
      </c>
      <c r="W6" s="651" t="s">
        <v>493</v>
      </c>
      <c r="X6" s="651" t="s">
        <v>521</v>
      </c>
      <c r="Y6" s="651" t="s">
        <v>527</v>
      </c>
      <c r="Z6" s="651" t="s">
        <v>562</v>
      </c>
    </row>
    <row r="7" spans="2:26" ht="12.75">
      <c r="B7" s="463"/>
      <c r="C7" s="464" t="s">
        <v>118</v>
      </c>
      <c r="D7" s="465" t="s">
        <v>116</v>
      </c>
      <c r="E7" s="466"/>
      <c r="F7" s="467" t="s">
        <v>21</v>
      </c>
      <c r="G7" s="971">
        <v>610</v>
      </c>
      <c r="H7" s="973">
        <v>620</v>
      </c>
      <c r="I7" s="973">
        <v>630</v>
      </c>
      <c r="J7" s="973">
        <v>640</v>
      </c>
      <c r="K7" s="981">
        <v>650</v>
      </c>
      <c r="L7" s="984" t="s">
        <v>13</v>
      </c>
      <c r="M7" s="658"/>
      <c r="N7" s="982">
        <v>711</v>
      </c>
      <c r="O7" s="973">
        <v>714</v>
      </c>
      <c r="P7" s="973">
        <v>716</v>
      </c>
      <c r="Q7" s="981">
        <v>717</v>
      </c>
      <c r="R7" s="986" t="s">
        <v>13</v>
      </c>
      <c r="S7" s="659"/>
      <c r="T7" s="651"/>
      <c r="U7" s="651"/>
      <c r="V7" s="651"/>
      <c r="W7" s="651"/>
      <c r="X7" s="651"/>
      <c r="Y7" s="651"/>
      <c r="Z7" s="651"/>
    </row>
    <row r="8" spans="2:26" ht="13.5" thickBot="1">
      <c r="B8" s="468"/>
      <c r="C8" s="469"/>
      <c r="D8" s="470"/>
      <c r="E8" s="471"/>
      <c r="F8" s="472"/>
      <c r="G8" s="972"/>
      <c r="H8" s="974"/>
      <c r="I8" s="974"/>
      <c r="J8" s="974"/>
      <c r="K8" s="974"/>
      <c r="L8" s="985"/>
      <c r="M8" s="658"/>
      <c r="N8" s="983"/>
      <c r="O8" s="974"/>
      <c r="P8" s="974"/>
      <c r="Q8" s="974"/>
      <c r="R8" s="987"/>
      <c r="S8" s="659"/>
      <c r="T8" s="660"/>
      <c r="U8" s="660" t="s">
        <v>478</v>
      </c>
      <c r="V8" s="660"/>
      <c r="W8" s="660"/>
      <c r="X8" s="660"/>
      <c r="Y8" s="660"/>
      <c r="Z8" s="660"/>
    </row>
    <row r="9" spans="2:26" ht="16.5" thickBot="1" thickTop="1">
      <c r="B9" s="69">
        <v>1</v>
      </c>
      <c r="C9" s="714" t="s">
        <v>115</v>
      </c>
      <c r="D9" s="715"/>
      <c r="E9" s="716"/>
      <c r="F9" s="717"/>
      <c r="G9" s="718">
        <f>G10+G29</f>
        <v>146200</v>
      </c>
      <c r="H9" s="718">
        <f>H10+H29</f>
        <v>50290</v>
      </c>
      <c r="I9" s="718">
        <f>I10+I18+I21+I24+I29+I33</f>
        <v>25519</v>
      </c>
      <c r="J9" s="718">
        <v>0</v>
      </c>
      <c r="K9" s="718">
        <v>0</v>
      </c>
      <c r="L9" s="719">
        <f>G9+H9+I9+J9+K9</f>
        <v>222009</v>
      </c>
      <c r="M9" s="720"/>
      <c r="N9" s="721">
        <v>0</v>
      </c>
      <c r="O9" s="722">
        <v>0</v>
      </c>
      <c r="P9" s="722">
        <v>11000</v>
      </c>
      <c r="Q9" s="722">
        <v>0</v>
      </c>
      <c r="R9" s="723">
        <v>11000</v>
      </c>
      <c r="S9" s="720"/>
      <c r="T9" s="724">
        <f>L9+R9</f>
        <v>233009</v>
      </c>
      <c r="U9" s="724">
        <v>233009</v>
      </c>
      <c r="V9" s="724">
        <f>V10+V18+V21+V24+V29+V33</f>
        <v>64125</v>
      </c>
      <c r="W9" s="724">
        <f>W10+W18+W21+W24+W29+W33</f>
        <v>235029</v>
      </c>
      <c r="X9" s="724">
        <f>X10+X18+X21+X24+X29+X33</f>
        <v>236269</v>
      </c>
      <c r="Y9" s="724">
        <f>Y10+Y18+Y21+Y24+Y29+Y33</f>
        <v>227530</v>
      </c>
      <c r="Z9" s="724">
        <f>Z10+Z18+Z21+Z24+Z29+Z33</f>
        <v>221466</v>
      </c>
    </row>
    <row r="10" spans="2:26" ht="13.5" thickTop="1">
      <c r="B10" s="69">
        <f>B9+1</f>
        <v>2</v>
      </c>
      <c r="C10" s="769">
        <v>1</v>
      </c>
      <c r="D10" s="770" t="s">
        <v>283</v>
      </c>
      <c r="E10" s="771"/>
      <c r="F10" s="772"/>
      <c r="G10" s="773">
        <v>140000</v>
      </c>
      <c r="H10" s="774">
        <v>48300</v>
      </c>
      <c r="I10" s="774">
        <f>I11</f>
        <v>11500</v>
      </c>
      <c r="J10" s="774">
        <v>0</v>
      </c>
      <c r="K10" s="774">
        <v>0</v>
      </c>
      <c r="L10" s="775">
        <v>200000</v>
      </c>
      <c r="M10" s="776"/>
      <c r="N10" s="777">
        <f>N11</f>
        <v>0</v>
      </c>
      <c r="O10" s="774">
        <f>O11</f>
        <v>0</v>
      </c>
      <c r="P10" s="774">
        <v>0</v>
      </c>
      <c r="Q10" s="774">
        <f>Q11</f>
        <v>0</v>
      </c>
      <c r="R10" s="778">
        <f aca="true" t="shared" si="0" ref="R10:R22">SUM(N10:Q10)</f>
        <v>0</v>
      </c>
      <c r="S10" s="776"/>
      <c r="T10" s="779">
        <v>200000</v>
      </c>
      <c r="U10" s="779">
        <v>200000</v>
      </c>
      <c r="V10" s="779">
        <v>57123</v>
      </c>
      <c r="W10" s="779">
        <v>200300</v>
      </c>
      <c r="X10" s="779">
        <v>200300</v>
      </c>
      <c r="Y10" s="779">
        <v>200980</v>
      </c>
      <c r="Z10" s="779">
        <v>196019</v>
      </c>
    </row>
    <row r="11" spans="2:26" ht="12.75">
      <c r="B11" s="70">
        <f>B10+1</f>
        <v>3</v>
      </c>
      <c r="C11" s="523"/>
      <c r="D11" s="524" t="s">
        <v>392</v>
      </c>
      <c r="E11" s="525" t="s">
        <v>354</v>
      </c>
      <c r="F11" s="526"/>
      <c r="G11" s="527">
        <v>140000</v>
      </c>
      <c r="H11" s="528">
        <v>48300</v>
      </c>
      <c r="I11" s="529">
        <f>SUM(I12:I16)</f>
        <v>11500</v>
      </c>
      <c r="J11" s="528"/>
      <c r="K11" s="528"/>
      <c r="L11" s="530">
        <v>200000</v>
      </c>
      <c r="M11" s="531"/>
      <c r="N11" s="532"/>
      <c r="O11" s="533"/>
      <c r="P11" s="533"/>
      <c r="Q11" s="534"/>
      <c r="R11" s="535">
        <f t="shared" si="0"/>
        <v>0</v>
      </c>
      <c r="S11" s="531"/>
      <c r="T11" s="536">
        <v>200000</v>
      </c>
      <c r="U11" s="536">
        <v>200000</v>
      </c>
      <c r="V11" s="536">
        <v>57123</v>
      </c>
      <c r="W11" s="536">
        <v>200300</v>
      </c>
      <c r="X11" s="536">
        <v>200300</v>
      </c>
      <c r="Y11" s="536">
        <f>SUM(Y12:Y17)</f>
        <v>200980</v>
      </c>
      <c r="Z11" s="536">
        <f>SUM(Z12:Z17)</f>
        <v>196019</v>
      </c>
    </row>
    <row r="12" spans="2:26" ht="12.75">
      <c r="B12" s="70">
        <f>B11+1</f>
        <v>4</v>
      </c>
      <c r="C12" s="67"/>
      <c r="D12" s="219"/>
      <c r="E12" s="220" t="s">
        <v>22</v>
      </c>
      <c r="F12" s="278" t="s">
        <v>284</v>
      </c>
      <c r="G12" s="222">
        <v>140000</v>
      </c>
      <c r="H12" s="223"/>
      <c r="I12" s="224">
        <v>0</v>
      </c>
      <c r="J12" s="223"/>
      <c r="K12" s="228"/>
      <c r="L12" s="175">
        <f aca="true" t="shared" si="1" ref="L12:L22">SUM(G12:K12)</f>
        <v>140000</v>
      </c>
      <c r="M12" s="179"/>
      <c r="N12" s="236"/>
      <c r="O12" s="252"/>
      <c r="P12" s="252"/>
      <c r="Q12" s="247"/>
      <c r="R12" s="283">
        <f t="shared" si="0"/>
        <v>0</v>
      </c>
      <c r="S12" s="179"/>
      <c r="T12" s="193">
        <v>140000</v>
      </c>
      <c r="U12" s="193">
        <v>140000</v>
      </c>
      <c r="V12" s="193">
        <v>39890</v>
      </c>
      <c r="W12" s="193">
        <v>140000</v>
      </c>
      <c r="X12" s="193">
        <v>140000</v>
      </c>
      <c r="Y12" s="193">
        <v>140000</v>
      </c>
      <c r="Z12" s="193">
        <v>138563</v>
      </c>
    </row>
    <row r="13" spans="2:26" ht="12.75">
      <c r="B13" s="70">
        <v>5</v>
      </c>
      <c r="C13" s="67"/>
      <c r="D13" s="219"/>
      <c r="E13" s="220" t="s">
        <v>23</v>
      </c>
      <c r="F13" s="278" t="s">
        <v>285</v>
      </c>
      <c r="G13" s="222"/>
      <c r="H13" s="223">
        <v>48300</v>
      </c>
      <c r="I13" s="224">
        <v>0</v>
      </c>
      <c r="J13" s="223"/>
      <c r="K13" s="228"/>
      <c r="L13" s="175">
        <v>48300</v>
      </c>
      <c r="M13" s="179"/>
      <c r="N13" s="236"/>
      <c r="O13" s="252"/>
      <c r="P13" s="252"/>
      <c r="Q13" s="247"/>
      <c r="R13" s="283">
        <v>0</v>
      </c>
      <c r="S13" s="179"/>
      <c r="T13" s="193">
        <v>48300</v>
      </c>
      <c r="U13" s="193">
        <v>48300</v>
      </c>
      <c r="V13" s="193">
        <v>10581</v>
      </c>
      <c r="W13" s="193">
        <v>48300</v>
      </c>
      <c r="X13" s="193">
        <v>48300</v>
      </c>
      <c r="Y13" s="193">
        <v>48300</v>
      </c>
      <c r="Z13" s="193">
        <v>45692</v>
      </c>
    </row>
    <row r="14" spans="2:26" ht="12.75">
      <c r="B14" s="70">
        <v>6</v>
      </c>
      <c r="C14" s="67"/>
      <c r="D14" s="219"/>
      <c r="E14" s="220" t="s">
        <v>24</v>
      </c>
      <c r="F14" s="278" t="s">
        <v>286</v>
      </c>
      <c r="G14" s="222"/>
      <c r="H14" s="223"/>
      <c r="I14" s="224">
        <v>1200</v>
      </c>
      <c r="J14" s="223"/>
      <c r="K14" s="228"/>
      <c r="L14" s="175">
        <v>1200</v>
      </c>
      <c r="M14" s="179"/>
      <c r="N14" s="236"/>
      <c r="O14" s="252"/>
      <c r="P14" s="252"/>
      <c r="Q14" s="247"/>
      <c r="R14" s="283">
        <v>0</v>
      </c>
      <c r="S14" s="179"/>
      <c r="T14" s="193">
        <v>1200</v>
      </c>
      <c r="U14" s="193">
        <v>1200</v>
      </c>
      <c r="V14" s="193">
        <v>299</v>
      </c>
      <c r="W14" s="193">
        <v>1200</v>
      </c>
      <c r="X14" s="193">
        <v>1200</v>
      </c>
      <c r="Y14" s="907">
        <v>1500</v>
      </c>
      <c r="Z14" s="907">
        <v>1500</v>
      </c>
    </row>
    <row r="15" spans="2:26" ht="12.75">
      <c r="B15" s="70">
        <v>7</v>
      </c>
      <c r="C15" s="67"/>
      <c r="D15" s="219"/>
      <c r="E15" s="220" t="s">
        <v>25</v>
      </c>
      <c r="F15" s="278" t="s">
        <v>287</v>
      </c>
      <c r="G15" s="222"/>
      <c r="H15" s="223"/>
      <c r="I15" s="224">
        <v>7100</v>
      </c>
      <c r="J15" s="223"/>
      <c r="K15" s="228"/>
      <c r="L15" s="175">
        <v>7100</v>
      </c>
      <c r="M15" s="179"/>
      <c r="N15" s="236"/>
      <c r="O15" s="252"/>
      <c r="P15" s="252"/>
      <c r="Q15" s="247"/>
      <c r="R15" s="283">
        <v>0</v>
      </c>
      <c r="S15" s="179"/>
      <c r="T15" s="193">
        <v>7100</v>
      </c>
      <c r="U15" s="193">
        <v>7100</v>
      </c>
      <c r="V15" s="193">
        <v>5740</v>
      </c>
      <c r="W15" s="907">
        <v>7100</v>
      </c>
      <c r="X15" s="907">
        <v>7100</v>
      </c>
      <c r="Y15" s="907">
        <v>7480</v>
      </c>
      <c r="Z15" s="907">
        <v>7318</v>
      </c>
    </row>
    <row r="16" spans="2:26" ht="12.75">
      <c r="B16" s="410">
        <v>8</v>
      </c>
      <c r="C16" s="509"/>
      <c r="D16" s="314"/>
      <c r="E16" s="315" t="s">
        <v>26</v>
      </c>
      <c r="F16" s="313" t="s">
        <v>196</v>
      </c>
      <c r="G16" s="316"/>
      <c r="H16" s="317"/>
      <c r="I16" s="318">
        <v>3200</v>
      </c>
      <c r="J16" s="317"/>
      <c r="K16" s="247"/>
      <c r="L16" s="283">
        <v>3200</v>
      </c>
      <c r="M16" s="179"/>
      <c r="N16" s="251"/>
      <c r="O16" s="252"/>
      <c r="P16" s="252"/>
      <c r="Q16" s="247"/>
      <c r="R16" s="283">
        <v>0</v>
      </c>
      <c r="S16" s="179"/>
      <c r="T16" s="193">
        <v>3200</v>
      </c>
      <c r="U16" s="193">
        <v>3200</v>
      </c>
      <c r="V16" s="193">
        <v>378</v>
      </c>
      <c r="W16" s="193">
        <v>3200</v>
      </c>
      <c r="X16" s="193">
        <v>3200</v>
      </c>
      <c r="Y16" s="193">
        <v>3200</v>
      </c>
      <c r="Z16" s="193">
        <v>2532</v>
      </c>
    </row>
    <row r="17" spans="2:26" ht="12.75">
      <c r="B17" s="146">
        <v>9</v>
      </c>
      <c r="C17" s="72"/>
      <c r="D17" s="262"/>
      <c r="E17" s="232" t="s">
        <v>122</v>
      </c>
      <c r="F17" s="238" t="s">
        <v>489</v>
      </c>
      <c r="G17" s="228"/>
      <c r="H17" s="228"/>
      <c r="I17" s="235">
        <v>0</v>
      </c>
      <c r="J17" s="228">
        <v>0</v>
      </c>
      <c r="K17" s="228"/>
      <c r="L17" s="228">
        <v>0</v>
      </c>
      <c r="M17" s="228"/>
      <c r="N17" s="228"/>
      <c r="O17" s="228"/>
      <c r="P17" s="228"/>
      <c r="Q17" s="228"/>
      <c r="R17" s="228">
        <v>0</v>
      </c>
      <c r="S17" s="228"/>
      <c r="T17" s="411">
        <v>0</v>
      </c>
      <c r="U17" s="411">
        <v>0</v>
      </c>
      <c r="V17" s="411">
        <v>235</v>
      </c>
      <c r="W17" s="295">
        <v>500</v>
      </c>
      <c r="X17" s="295">
        <v>500</v>
      </c>
      <c r="Y17" s="295">
        <v>500</v>
      </c>
      <c r="Z17" s="295">
        <v>414</v>
      </c>
    </row>
    <row r="18" spans="2:26" ht="12.75">
      <c r="B18" s="69">
        <v>9</v>
      </c>
      <c r="C18" s="769">
        <v>2</v>
      </c>
      <c r="D18" s="770" t="s">
        <v>131</v>
      </c>
      <c r="E18" s="771"/>
      <c r="F18" s="772"/>
      <c r="G18" s="773">
        <v>0</v>
      </c>
      <c r="H18" s="774">
        <v>0</v>
      </c>
      <c r="I18" s="774">
        <v>1000</v>
      </c>
      <c r="J18" s="774">
        <v>0</v>
      </c>
      <c r="K18" s="774">
        <v>0</v>
      </c>
      <c r="L18" s="778">
        <f t="shared" si="1"/>
        <v>1000</v>
      </c>
      <c r="M18" s="776"/>
      <c r="N18" s="777">
        <v>0</v>
      </c>
      <c r="O18" s="774">
        <v>0</v>
      </c>
      <c r="P18" s="774">
        <v>0</v>
      </c>
      <c r="Q18" s="774">
        <v>0</v>
      </c>
      <c r="R18" s="778">
        <f t="shared" si="0"/>
        <v>0</v>
      </c>
      <c r="S18" s="776"/>
      <c r="T18" s="779">
        <v>1000</v>
      </c>
      <c r="U18" s="779">
        <v>1000</v>
      </c>
      <c r="V18" s="779">
        <v>694</v>
      </c>
      <c r="W18" s="779">
        <v>1000</v>
      </c>
      <c r="X18" s="779">
        <v>1000</v>
      </c>
      <c r="Y18" s="779">
        <v>1100</v>
      </c>
      <c r="Z18" s="779">
        <v>1095</v>
      </c>
    </row>
    <row r="19" spans="2:26" ht="12.75">
      <c r="B19" s="70">
        <v>10</v>
      </c>
      <c r="C19" s="67"/>
      <c r="D19" s="537" t="s">
        <v>392</v>
      </c>
      <c r="E19" s="538" t="s">
        <v>153</v>
      </c>
      <c r="F19" s="526"/>
      <c r="G19" s="527"/>
      <c r="H19" s="528"/>
      <c r="I19" s="539">
        <v>1000</v>
      </c>
      <c r="J19" s="539"/>
      <c r="K19" s="528"/>
      <c r="L19" s="530">
        <f t="shared" si="1"/>
        <v>1000</v>
      </c>
      <c r="M19" s="531"/>
      <c r="N19" s="532"/>
      <c r="O19" s="528"/>
      <c r="P19" s="528"/>
      <c r="Q19" s="528"/>
      <c r="R19" s="535">
        <f t="shared" si="0"/>
        <v>0</v>
      </c>
      <c r="S19" s="531"/>
      <c r="T19" s="536">
        <v>1000</v>
      </c>
      <c r="U19" s="536">
        <v>1000</v>
      </c>
      <c r="V19" s="536">
        <v>694</v>
      </c>
      <c r="W19" s="536">
        <v>1000</v>
      </c>
      <c r="X19" s="536">
        <v>1000</v>
      </c>
      <c r="Y19" s="536">
        <v>1100</v>
      </c>
      <c r="Z19" s="536">
        <v>1095</v>
      </c>
    </row>
    <row r="20" spans="2:26" ht="12.75">
      <c r="B20" s="70">
        <v>11</v>
      </c>
      <c r="C20" s="73"/>
      <c r="D20" s="244"/>
      <c r="E20" s="220" t="s">
        <v>22</v>
      </c>
      <c r="F20" s="221" t="s">
        <v>406</v>
      </c>
      <c r="G20" s="246"/>
      <c r="H20" s="228"/>
      <c r="I20" s="235">
        <v>1000</v>
      </c>
      <c r="J20" s="224"/>
      <c r="K20" s="228"/>
      <c r="L20" s="175">
        <f t="shared" si="1"/>
        <v>1000</v>
      </c>
      <c r="M20" s="179"/>
      <c r="N20" s="236"/>
      <c r="O20" s="228"/>
      <c r="P20" s="228"/>
      <c r="Q20" s="228"/>
      <c r="R20" s="175">
        <f t="shared" si="0"/>
        <v>0</v>
      </c>
      <c r="S20" s="179"/>
      <c r="T20" s="217">
        <v>1000</v>
      </c>
      <c r="U20" s="217">
        <v>1000</v>
      </c>
      <c r="V20" s="217">
        <v>694</v>
      </c>
      <c r="W20" s="217">
        <v>1000</v>
      </c>
      <c r="X20" s="217">
        <v>1000</v>
      </c>
      <c r="Y20" s="893">
        <v>1100</v>
      </c>
      <c r="Z20" s="893">
        <v>1095</v>
      </c>
    </row>
    <row r="21" spans="2:26" ht="12.75">
      <c r="B21" s="70">
        <v>12</v>
      </c>
      <c r="C21" s="780">
        <v>3</v>
      </c>
      <c r="D21" s="781" t="s">
        <v>288</v>
      </c>
      <c r="E21" s="782"/>
      <c r="F21" s="783"/>
      <c r="G21" s="784">
        <v>0</v>
      </c>
      <c r="H21" s="785">
        <v>0</v>
      </c>
      <c r="I21" s="785">
        <f>I22</f>
        <v>3319</v>
      </c>
      <c r="J21" s="785">
        <v>0</v>
      </c>
      <c r="K21" s="785">
        <v>0</v>
      </c>
      <c r="L21" s="786">
        <f t="shared" si="1"/>
        <v>3319</v>
      </c>
      <c r="M21" s="776"/>
      <c r="N21" s="787">
        <v>0</v>
      </c>
      <c r="O21" s="785">
        <v>0</v>
      </c>
      <c r="P21" s="785">
        <v>0</v>
      </c>
      <c r="Q21" s="785">
        <v>0</v>
      </c>
      <c r="R21" s="778">
        <f t="shared" si="0"/>
        <v>0</v>
      </c>
      <c r="S21" s="776"/>
      <c r="T21" s="779">
        <v>3319</v>
      </c>
      <c r="U21" s="779">
        <v>3319</v>
      </c>
      <c r="V21" s="779">
        <v>0</v>
      </c>
      <c r="W21" s="779">
        <v>3319</v>
      </c>
      <c r="X21" s="779">
        <v>3319</v>
      </c>
      <c r="Y21" s="779">
        <v>3500</v>
      </c>
      <c r="Z21" s="779">
        <v>3365</v>
      </c>
    </row>
    <row r="22" spans="2:26" ht="12.75">
      <c r="B22" s="70">
        <f>B21+1</f>
        <v>13</v>
      </c>
      <c r="C22" s="67"/>
      <c r="D22" s="540" t="s">
        <v>392</v>
      </c>
      <c r="E22" s="538" t="s">
        <v>354</v>
      </c>
      <c r="F22" s="526"/>
      <c r="G22" s="527"/>
      <c r="H22" s="528"/>
      <c r="I22" s="539">
        <v>3319</v>
      </c>
      <c r="J22" s="539"/>
      <c r="K22" s="528"/>
      <c r="L22" s="530">
        <f t="shared" si="1"/>
        <v>3319</v>
      </c>
      <c r="M22" s="531"/>
      <c r="N22" s="532"/>
      <c r="O22" s="528"/>
      <c r="P22" s="528"/>
      <c r="Q22" s="528"/>
      <c r="R22" s="535">
        <f t="shared" si="0"/>
        <v>0</v>
      </c>
      <c r="S22" s="531"/>
      <c r="T22" s="536">
        <v>3319</v>
      </c>
      <c r="U22" s="536">
        <v>3319</v>
      </c>
      <c r="V22" s="536">
        <v>0</v>
      </c>
      <c r="W22" s="536">
        <v>3319</v>
      </c>
      <c r="X22" s="536">
        <v>3319</v>
      </c>
      <c r="Y22" s="536">
        <v>3500</v>
      </c>
      <c r="Z22" s="536">
        <v>3365</v>
      </c>
    </row>
    <row r="23" spans="2:26" ht="12.75">
      <c r="B23" s="70">
        <v>14</v>
      </c>
      <c r="C23" s="67"/>
      <c r="D23" s="288"/>
      <c r="E23" s="277">
        <v>1</v>
      </c>
      <c r="F23" s="278" t="s">
        <v>289</v>
      </c>
      <c r="G23" s="289"/>
      <c r="H23" s="95"/>
      <c r="I23" s="305">
        <v>3319</v>
      </c>
      <c r="J23" s="305"/>
      <c r="K23" s="294"/>
      <c r="L23" s="182">
        <v>3319</v>
      </c>
      <c r="M23" s="178"/>
      <c r="N23" s="140"/>
      <c r="O23" s="215"/>
      <c r="P23" s="215"/>
      <c r="Q23" s="294"/>
      <c r="R23" s="296">
        <v>0</v>
      </c>
      <c r="S23" s="178"/>
      <c r="T23" s="306">
        <v>3319</v>
      </c>
      <c r="U23" s="306">
        <v>3319</v>
      </c>
      <c r="V23" s="306">
        <v>0</v>
      </c>
      <c r="W23" s="306">
        <v>3319</v>
      </c>
      <c r="X23" s="306">
        <v>3319</v>
      </c>
      <c r="Y23" s="306">
        <v>3500</v>
      </c>
      <c r="Z23" s="306">
        <v>3365</v>
      </c>
    </row>
    <row r="24" spans="2:26" ht="12.75">
      <c r="B24" s="70">
        <v>16</v>
      </c>
      <c r="C24" s="788">
        <v>4</v>
      </c>
      <c r="D24" s="789" t="s">
        <v>290</v>
      </c>
      <c r="E24" s="790"/>
      <c r="F24" s="791"/>
      <c r="G24" s="792">
        <v>0</v>
      </c>
      <c r="H24" s="793">
        <v>0</v>
      </c>
      <c r="I24" s="794">
        <v>8000</v>
      </c>
      <c r="J24" s="793">
        <v>0</v>
      </c>
      <c r="K24" s="795">
        <v>0</v>
      </c>
      <c r="L24" s="796">
        <v>8000</v>
      </c>
      <c r="M24" s="797"/>
      <c r="N24" s="798">
        <v>0</v>
      </c>
      <c r="O24" s="799">
        <v>0</v>
      </c>
      <c r="P24" s="800">
        <v>11000</v>
      </c>
      <c r="Q24" s="800">
        <v>0</v>
      </c>
      <c r="R24" s="801">
        <v>11000</v>
      </c>
      <c r="S24" s="802"/>
      <c r="T24" s="803">
        <v>19000</v>
      </c>
      <c r="U24" s="803">
        <v>19000</v>
      </c>
      <c r="V24" s="803">
        <v>3653</v>
      </c>
      <c r="W24" s="803">
        <v>19060</v>
      </c>
      <c r="X24" s="803">
        <v>20300</v>
      </c>
      <c r="Y24" s="803">
        <v>10600</v>
      </c>
      <c r="Z24" s="803">
        <v>9913</v>
      </c>
    </row>
    <row r="25" spans="2:26" ht="12.75">
      <c r="B25" s="70">
        <v>17</v>
      </c>
      <c r="C25" s="67"/>
      <c r="D25" s="540" t="s">
        <v>154</v>
      </c>
      <c r="E25" s="538" t="s">
        <v>165</v>
      </c>
      <c r="F25" s="526"/>
      <c r="G25" s="527"/>
      <c r="H25" s="528"/>
      <c r="I25" s="539">
        <v>8000</v>
      </c>
      <c r="J25" s="539"/>
      <c r="K25" s="528"/>
      <c r="L25" s="530">
        <v>8000</v>
      </c>
      <c r="M25" s="531"/>
      <c r="N25" s="532"/>
      <c r="O25" s="528"/>
      <c r="P25" s="539">
        <v>11000</v>
      </c>
      <c r="Q25" s="528"/>
      <c r="R25" s="541">
        <f>SUM(N25:Q25)</f>
        <v>11000</v>
      </c>
      <c r="S25" s="531"/>
      <c r="T25" s="542">
        <v>19000</v>
      </c>
      <c r="U25" s="542">
        <v>19000</v>
      </c>
      <c r="V25" s="542">
        <v>3653</v>
      </c>
      <c r="W25" s="542">
        <v>19060</v>
      </c>
      <c r="X25" s="542">
        <v>20300</v>
      </c>
      <c r="Y25" s="542">
        <v>10600</v>
      </c>
      <c r="Z25" s="542">
        <v>9913</v>
      </c>
    </row>
    <row r="26" spans="2:27" ht="12.75">
      <c r="B26" s="70">
        <v>18</v>
      </c>
      <c r="C26" s="66"/>
      <c r="D26" s="219"/>
      <c r="E26" s="220" t="s">
        <v>22</v>
      </c>
      <c r="F26" s="278" t="s">
        <v>341</v>
      </c>
      <c r="G26" s="222"/>
      <c r="H26" s="223"/>
      <c r="I26" s="224">
        <v>8000</v>
      </c>
      <c r="J26" s="223"/>
      <c r="K26" s="228"/>
      <c r="L26" s="175">
        <v>8000</v>
      </c>
      <c r="M26" s="179"/>
      <c r="N26" s="236"/>
      <c r="O26" s="252"/>
      <c r="P26" s="252">
        <v>3000</v>
      </c>
      <c r="Q26" s="247"/>
      <c r="R26" s="283">
        <f>SUM(N26:Q26)</f>
        <v>3000</v>
      </c>
      <c r="S26" s="179"/>
      <c r="T26" s="217">
        <v>11000</v>
      </c>
      <c r="U26" s="217">
        <v>11000</v>
      </c>
      <c r="V26" s="217">
        <v>593</v>
      </c>
      <c r="W26" s="217">
        <v>11000</v>
      </c>
      <c r="X26" s="217">
        <v>11000</v>
      </c>
      <c r="Y26" s="893">
        <v>6500</v>
      </c>
      <c r="Z26" s="893">
        <v>5613</v>
      </c>
      <c r="AA26" s="916"/>
    </row>
    <row r="27" spans="2:26" ht="12.75">
      <c r="B27" s="410">
        <v>19</v>
      </c>
      <c r="C27" s="509"/>
      <c r="D27" s="420"/>
      <c r="E27" s="409" t="s">
        <v>23</v>
      </c>
      <c r="F27" s="313" t="s">
        <v>416</v>
      </c>
      <c r="G27" s="316"/>
      <c r="H27" s="317"/>
      <c r="I27" s="318">
        <v>0</v>
      </c>
      <c r="J27" s="317"/>
      <c r="K27" s="247"/>
      <c r="L27" s="283">
        <v>0</v>
      </c>
      <c r="M27" s="179"/>
      <c r="N27" s="251"/>
      <c r="O27" s="252"/>
      <c r="P27" s="252">
        <v>3000</v>
      </c>
      <c r="Q27" s="247"/>
      <c r="R27" s="283">
        <v>3000</v>
      </c>
      <c r="S27" s="179"/>
      <c r="T27" s="442">
        <v>3000</v>
      </c>
      <c r="U27" s="442">
        <v>3000</v>
      </c>
      <c r="V27" s="442">
        <v>3060</v>
      </c>
      <c r="W27" s="916">
        <v>3060</v>
      </c>
      <c r="X27" s="916">
        <v>4300</v>
      </c>
      <c r="Y27" s="916">
        <v>4300</v>
      </c>
      <c r="Z27" s="916">
        <v>4300</v>
      </c>
    </row>
    <row r="28" spans="2:26" ht="12.75">
      <c r="B28" s="146">
        <v>20</v>
      </c>
      <c r="C28" s="72"/>
      <c r="D28" s="262"/>
      <c r="E28" s="232" t="s">
        <v>24</v>
      </c>
      <c r="F28" s="238" t="s">
        <v>452</v>
      </c>
      <c r="G28" s="228"/>
      <c r="H28" s="228"/>
      <c r="I28" s="235">
        <v>0</v>
      </c>
      <c r="J28" s="228"/>
      <c r="K28" s="228"/>
      <c r="L28" s="228">
        <v>0</v>
      </c>
      <c r="M28" s="228"/>
      <c r="N28" s="228"/>
      <c r="O28" s="228"/>
      <c r="P28" s="228">
        <v>5000</v>
      </c>
      <c r="Q28" s="228"/>
      <c r="R28" s="228">
        <v>5000</v>
      </c>
      <c r="S28" s="228"/>
      <c r="T28" s="411">
        <v>5000</v>
      </c>
      <c r="U28" s="411">
        <v>5000</v>
      </c>
      <c r="V28" s="411">
        <v>0</v>
      </c>
      <c r="W28" s="411">
        <v>5000</v>
      </c>
      <c r="X28" s="411">
        <v>5000</v>
      </c>
      <c r="Y28" s="411">
        <v>0</v>
      </c>
      <c r="Z28" s="411">
        <v>0</v>
      </c>
    </row>
    <row r="29" spans="2:26" ht="12.75">
      <c r="B29" s="69">
        <v>21</v>
      </c>
      <c r="C29" s="769">
        <v>5</v>
      </c>
      <c r="D29" s="770" t="s">
        <v>291</v>
      </c>
      <c r="E29" s="771"/>
      <c r="F29" s="772"/>
      <c r="G29" s="774">
        <v>6200</v>
      </c>
      <c r="H29" s="774">
        <v>1990</v>
      </c>
      <c r="I29" s="774">
        <f>I30</f>
        <v>0</v>
      </c>
      <c r="J29" s="774">
        <v>0</v>
      </c>
      <c r="K29" s="774">
        <v>0</v>
      </c>
      <c r="L29" s="778">
        <f>SUM(G29:K29)</f>
        <v>8190</v>
      </c>
      <c r="M29" s="776"/>
      <c r="N29" s="777">
        <v>0</v>
      </c>
      <c r="O29" s="774">
        <v>0</v>
      </c>
      <c r="P29" s="774">
        <v>0</v>
      </c>
      <c r="Q29" s="774">
        <v>0</v>
      </c>
      <c r="R29" s="778">
        <f>SUM(N29:Q29)</f>
        <v>0</v>
      </c>
      <c r="S29" s="776"/>
      <c r="T29" s="779">
        <v>8190</v>
      </c>
      <c r="U29" s="779">
        <v>8190</v>
      </c>
      <c r="V29" s="779">
        <v>2655</v>
      </c>
      <c r="W29" s="779">
        <v>9650</v>
      </c>
      <c r="X29" s="779">
        <v>9650</v>
      </c>
      <c r="Y29" s="779">
        <v>9650</v>
      </c>
      <c r="Z29" s="779">
        <v>9557</v>
      </c>
    </row>
    <row r="30" spans="2:26" ht="12.75">
      <c r="B30" s="70">
        <v>22</v>
      </c>
      <c r="C30" s="67"/>
      <c r="D30" s="540" t="s">
        <v>438</v>
      </c>
      <c r="E30" s="538" t="s">
        <v>355</v>
      </c>
      <c r="F30" s="526"/>
      <c r="G30" s="527">
        <v>6200</v>
      </c>
      <c r="H30" s="528">
        <v>1990</v>
      </c>
      <c r="I30" s="539"/>
      <c r="J30" s="539"/>
      <c r="K30" s="528"/>
      <c r="L30" s="530">
        <v>8190</v>
      </c>
      <c r="M30" s="531"/>
      <c r="N30" s="532"/>
      <c r="O30" s="528"/>
      <c r="P30" s="528"/>
      <c r="Q30" s="528"/>
      <c r="R30" s="535">
        <f>SUM(N30:Q30)</f>
        <v>0</v>
      </c>
      <c r="S30" s="531"/>
      <c r="T30" s="543">
        <v>8190</v>
      </c>
      <c r="U30" s="543">
        <v>8190</v>
      </c>
      <c r="V30" s="543">
        <v>2655</v>
      </c>
      <c r="W30" s="543">
        <v>9650</v>
      </c>
      <c r="X30" s="543">
        <v>9650</v>
      </c>
      <c r="Y30" s="543">
        <v>9650</v>
      </c>
      <c r="Z30" s="543">
        <v>9557</v>
      </c>
    </row>
    <row r="31" spans="2:26" ht="12.75">
      <c r="B31" s="70">
        <v>23</v>
      </c>
      <c r="C31" s="67"/>
      <c r="D31" s="264"/>
      <c r="E31" s="277">
        <v>1</v>
      </c>
      <c r="F31" s="153" t="s">
        <v>415</v>
      </c>
      <c r="G31" s="293">
        <v>6200</v>
      </c>
      <c r="H31" s="294"/>
      <c r="I31" s="295"/>
      <c r="J31" s="295"/>
      <c r="K31" s="294"/>
      <c r="L31" s="182">
        <v>6200</v>
      </c>
      <c r="M31" s="178"/>
      <c r="N31" s="140"/>
      <c r="O31" s="294"/>
      <c r="P31" s="294"/>
      <c r="Q31" s="294"/>
      <c r="R31" s="296">
        <v>0</v>
      </c>
      <c r="S31" s="178"/>
      <c r="T31" s="297">
        <v>6200</v>
      </c>
      <c r="U31" s="297">
        <v>6200</v>
      </c>
      <c r="V31" s="297">
        <v>2028</v>
      </c>
      <c r="W31" s="895">
        <v>7300</v>
      </c>
      <c r="X31" s="297">
        <v>7300</v>
      </c>
      <c r="Y31" s="297">
        <v>7300</v>
      </c>
      <c r="Z31" s="297">
        <v>7203</v>
      </c>
    </row>
    <row r="32" spans="2:26" ht="12.75">
      <c r="B32" s="70">
        <v>24</v>
      </c>
      <c r="C32" s="67"/>
      <c r="D32" s="264"/>
      <c r="E32" s="290">
        <v>2</v>
      </c>
      <c r="F32" s="153" t="s">
        <v>285</v>
      </c>
      <c r="G32" s="293"/>
      <c r="H32" s="294">
        <v>1990</v>
      </c>
      <c r="I32" s="295">
        <v>0</v>
      </c>
      <c r="J32" s="295">
        <v>0</v>
      </c>
      <c r="K32" s="294">
        <v>0</v>
      </c>
      <c r="L32" s="182">
        <v>1990</v>
      </c>
      <c r="M32" s="178"/>
      <c r="N32" s="140"/>
      <c r="O32" s="294"/>
      <c r="P32" s="294"/>
      <c r="Q32" s="294"/>
      <c r="R32" s="296">
        <v>0</v>
      </c>
      <c r="S32" s="178"/>
      <c r="T32" s="297">
        <v>1990</v>
      </c>
      <c r="U32" s="297">
        <v>1990</v>
      </c>
      <c r="V32" s="297">
        <v>627</v>
      </c>
      <c r="W32" s="895">
        <v>2350</v>
      </c>
      <c r="X32" s="297">
        <v>2350</v>
      </c>
      <c r="Y32" s="297">
        <v>2350</v>
      </c>
      <c r="Z32" s="297">
        <v>2354</v>
      </c>
    </row>
    <row r="33" spans="2:26" ht="12.75">
      <c r="B33" s="70">
        <v>25</v>
      </c>
      <c r="C33" s="780">
        <v>6</v>
      </c>
      <c r="D33" s="781" t="s">
        <v>293</v>
      </c>
      <c r="E33" s="782"/>
      <c r="F33" s="783"/>
      <c r="G33" s="785">
        <v>0</v>
      </c>
      <c r="H33" s="785">
        <v>0</v>
      </c>
      <c r="I33" s="785">
        <v>1700</v>
      </c>
      <c r="J33" s="785">
        <v>0</v>
      </c>
      <c r="K33" s="785">
        <v>0</v>
      </c>
      <c r="L33" s="786">
        <f>SUM(G33:K33)</f>
        <v>1700</v>
      </c>
      <c r="M33" s="776"/>
      <c r="N33" s="787">
        <v>0</v>
      </c>
      <c r="O33" s="785">
        <v>0</v>
      </c>
      <c r="P33" s="785">
        <v>0</v>
      </c>
      <c r="Q33" s="785">
        <v>0</v>
      </c>
      <c r="R33" s="786">
        <f>SUM(N33:Q33)</f>
        <v>0</v>
      </c>
      <c r="S33" s="776"/>
      <c r="T33" s="779">
        <v>1700</v>
      </c>
      <c r="U33" s="779">
        <v>1700</v>
      </c>
      <c r="V33" s="779">
        <v>0</v>
      </c>
      <c r="W33" s="779">
        <v>1700</v>
      </c>
      <c r="X33" s="779">
        <v>1700</v>
      </c>
      <c r="Y33" s="779">
        <v>1700</v>
      </c>
      <c r="Z33" s="779">
        <v>1517</v>
      </c>
    </row>
    <row r="34" spans="2:26" ht="12.75">
      <c r="B34" s="70">
        <v>26</v>
      </c>
      <c r="C34" s="72"/>
      <c r="D34" s="540" t="s">
        <v>438</v>
      </c>
      <c r="E34" s="538" t="s">
        <v>355</v>
      </c>
      <c r="F34" s="526"/>
      <c r="G34" s="527"/>
      <c r="H34" s="528"/>
      <c r="I34" s="539">
        <v>1700</v>
      </c>
      <c r="J34" s="539"/>
      <c r="K34" s="528"/>
      <c r="L34" s="530">
        <f>SUM(G34:K34)</f>
        <v>1700</v>
      </c>
      <c r="M34" s="531"/>
      <c r="N34" s="532"/>
      <c r="O34" s="528"/>
      <c r="P34" s="528"/>
      <c r="Q34" s="528"/>
      <c r="R34" s="535">
        <f>SUM(N34:Q34)</f>
        <v>0</v>
      </c>
      <c r="S34" s="531"/>
      <c r="T34" s="543">
        <v>1700</v>
      </c>
      <c r="U34" s="543">
        <v>1700</v>
      </c>
      <c r="V34" s="543">
        <v>0</v>
      </c>
      <c r="W34" s="543">
        <v>1700</v>
      </c>
      <c r="X34" s="543">
        <v>1700</v>
      </c>
      <c r="Y34" s="543">
        <v>1700</v>
      </c>
      <c r="Z34" s="543">
        <v>1517</v>
      </c>
    </row>
    <row r="35" spans="2:26" ht="13.5" thickBot="1">
      <c r="B35" s="71">
        <v>27</v>
      </c>
      <c r="C35" s="106"/>
      <c r="D35" s="291"/>
      <c r="E35" s="292">
        <v>1</v>
      </c>
      <c r="F35" s="167" t="s">
        <v>292</v>
      </c>
      <c r="G35" s="298"/>
      <c r="H35" s="299"/>
      <c r="I35" s="300">
        <v>1700</v>
      </c>
      <c r="J35" s="300"/>
      <c r="K35" s="299"/>
      <c r="L35" s="301">
        <v>1700</v>
      </c>
      <c r="M35" s="302"/>
      <c r="N35" s="303"/>
      <c r="O35" s="299"/>
      <c r="P35" s="299"/>
      <c r="Q35" s="299"/>
      <c r="R35" s="301">
        <v>0</v>
      </c>
      <c r="S35" s="178"/>
      <c r="T35" s="304">
        <v>1700</v>
      </c>
      <c r="U35" s="304">
        <v>1700</v>
      </c>
      <c r="V35" s="304">
        <v>0</v>
      </c>
      <c r="W35" s="304">
        <v>1700</v>
      </c>
      <c r="X35" s="304">
        <v>1700</v>
      </c>
      <c r="Y35" s="304">
        <v>1700</v>
      </c>
      <c r="Z35" s="304">
        <v>1517</v>
      </c>
    </row>
    <row r="36" spans="2:26" ht="12.75">
      <c r="B36" s="75"/>
      <c r="C36" s="74"/>
      <c r="D36" s="33"/>
      <c r="E36" s="19"/>
      <c r="F36" s="37"/>
      <c r="G36" s="78"/>
      <c r="H36" s="78"/>
      <c r="I36" s="79"/>
      <c r="J36" s="78"/>
      <c r="K36" s="78"/>
      <c r="L36" s="78"/>
      <c r="M36" s="78"/>
      <c r="N36" s="78"/>
      <c r="O36" s="78"/>
      <c r="P36" s="78"/>
      <c r="Q36" s="78"/>
      <c r="R36" s="78"/>
      <c r="S36" s="78"/>
      <c r="T36" s="80"/>
      <c r="U36" s="80"/>
      <c r="V36" s="80"/>
      <c r="W36" s="80"/>
      <c r="X36" s="80"/>
      <c r="Y36" s="80"/>
      <c r="Z36" s="80"/>
    </row>
    <row r="37" spans="2:26" ht="12.75">
      <c r="B37" s="75"/>
      <c r="C37" s="74"/>
      <c r="D37" s="33"/>
      <c r="E37" s="19"/>
      <c r="F37" s="37"/>
      <c r="G37" s="78"/>
      <c r="H37" s="78"/>
      <c r="I37" s="79"/>
      <c r="J37" s="78"/>
      <c r="K37" s="78"/>
      <c r="L37" s="78"/>
      <c r="M37" s="78"/>
      <c r="N37" s="78"/>
      <c r="O37" s="78"/>
      <c r="P37" s="78"/>
      <c r="Q37" s="78"/>
      <c r="R37" s="78"/>
      <c r="S37" s="78"/>
      <c r="T37" s="80"/>
      <c r="U37" s="80"/>
      <c r="V37" s="80"/>
      <c r="W37" s="80"/>
      <c r="X37" s="80"/>
      <c r="Y37" s="80"/>
      <c r="Z37" s="80"/>
    </row>
    <row r="38" spans="7:18" ht="12.75">
      <c r="G38" s="82"/>
      <c r="H38" s="82"/>
      <c r="I38" s="82"/>
      <c r="J38" s="82"/>
      <c r="K38" s="82"/>
      <c r="L38" s="82"/>
      <c r="N38" s="82"/>
      <c r="O38" s="82"/>
      <c r="P38" s="82"/>
      <c r="Q38" s="82"/>
      <c r="R38" s="82"/>
    </row>
    <row r="39" spans="7:18" ht="12.75">
      <c r="G39" s="82"/>
      <c r="H39" s="82"/>
      <c r="I39" s="82"/>
      <c r="J39" s="82"/>
      <c r="K39" s="82"/>
      <c r="L39" s="82"/>
      <c r="N39" s="82"/>
      <c r="O39" s="82"/>
      <c r="P39" s="82"/>
      <c r="Q39" s="82"/>
      <c r="R39" s="82"/>
    </row>
  </sheetData>
  <sheetProtection/>
  <mergeCells count="14">
    <mergeCell ref="L7:L8"/>
    <mergeCell ref="R7:R8"/>
    <mergeCell ref="P7:P8"/>
    <mergeCell ref="Q7:Q8"/>
    <mergeCell ref="G7:G8"/>
    <mergeCell ref="H7:H8"/>
    <mergeCell ref="I7:I8"/>
    <mergeCell ref="J7:J8"/>
    <mergeCell ref="B4:L4"/>
    <mergeCell ref="N5:R5"/>
    <mergeCell ref="G5:L5"/>
    <mergeCell ref="K7:K8"/>
    <mergeCell ref="N7:N8"/>
    <mergeCell ref="O7:O8"/>
  </mergeCells>
  <printOptions/>
  <pageMargins left="0.5" right="0.17" top="0.9" bottom="0.5" header="0.4921259845" footer="0.492125984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35"/>
  <sheetViews>
    <sheetView zoomScale="88" zoomScaleNormal="88" zoomScalePageLayoutView="0" workbookViewId="0" topLeftCell="A1">
      <selection activeCell="Y30" sqref="Y30:Y34"/>
    </sheetView>
  </sheetViews>
  <sheetFormatPr defaultColWidth="9.140625" defaultRowHeight="12.75"/>
  <cols>
    <col min="1" max="1" width="3.140625" style="9" customWidth="1"/>
    <col min="2" max="2" width="3.421875" style="8" customWidth="1"/>
    <col min="3" max="3" width="7.28125" style="0" customWidth="1"/>
    <col min="4" max="4" width="2.28125" style="0" customWidth="1"/>
    <col min="5" max="5" width="36.8515625" style="0" customWidth="1"/>
    <col min="6" max="6" width="5.28125" style="0" customWidth="1"/>
    <col min="7" max="7" width="5.140625" style="0" customWidth="1"/>
    <col min="8" max="8" width="8.28125" style="0" customWidth="1"/>
    <col min="9" max="10" width="3.57421875" style="0" customWidth="1"/>
    <col min="11" max="11" width="8.57421875" style="0" customWidth="1"/>
    <col min="12" max="12" width="0.85546875" style="84" customWidth="1"/>
    <col min="13" max="14" width="5.7109375" style="0" customWidth="1"/>
    <col min="15" max="15" width="4.421875" style="0" customWidth="1"/>
    <col min="16" max="16" width="4.57421875" style="0" customWidth="1"/>
    <col min="17" max="17" width="8.7109375" style="0" bestFit="1" customWidth="1"/>
    <col min="18" max="18" width="0.9921875" style="84" customWidth="1"/>
    <col min="19" max="19" width="9.140625" style="0" customWidth="1"/>
    <col min="20" max="21" width="9.28125" style="0" hidden="1" customWidth="1"/>
    <col min="22" max="25" width="9.28125" style="0" bestFit="1" customWidth="1"/>
  </cols>
  <sheetData>
    <row r="1" spans="11:25" ht="13.5" customHeight="1">
      <c r="K1" s="123"/>
      <c r="S1" s="123"/>
      <c r="T1" s="123"/>
      <c r="U1" s="123"/>
      <c r="V1" s="123"/>
      <c r="W1" s="123"/>
      <c r="X1" s="123"/>
      <c r="Y1" s="123"/>
    </row>
    <row r="2" spans="2:25" ht="18.75">
      <c r="B2" s="165" t="s">
        <v>205</v>
      </c>
      <c r="C2" s="166"/>
      <c r="D2" s="166"/>
      <c r="E2" s="166"/>
      <c r="F2" s="166"/>
      <c r="G2" s="166"/>
      <c r="S2" s="23"/>
      <c r="T2" s="23"/>
      <c r="U2" s="23"/>
      <c r="V2" s="23"/>
      <c r="W2" s="23"/>
      <c r="X2" s="23"/>
      <c r="Y2" s="23"/>
    </row>
    <row r="3" ht="7.5" customHeight="1" thickBot="1"/>
    <row r="4" spans="1:25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61"/>
      <c r="M4" s="662"/>
      <c r="N4" s="663"/>
      <c r="O4" s="663"/>
      <c r="P4" s="663"/>
      <c r="Q4" s="664"/>
      <c r="R4" s="665"/>
      <c r="S4" s="666"/>
      <c r="T4" s="666"/>
      <c r="U4" s="666"/>
      <c r="V4" s="666"/>
      <c r="W4" s="666"/>
      <c r="X4" s="666"/>
      <c r="Y4" s="666"/>
    </row>
    <row r="5" spans="1:25" ht="18.75" customHeight="1">
      <c r="A5" s="473"/>
      <c r="B5" s="474"/>
      <c r="C5" s="475"/>
      <c r="D5" s="476"/>
      <c r="E5" s="486"/>
      <c r="F5" s="667"/>
      <c r="G5" s="667"/>
      <c r="H5" s="667"/>
      <c r="I5" s="667" t="s">
        <v>30</v>
      </c>
      <c r="J5" s="667"/>
      <c r="K5" s="668"/>
      <c r="L5" s="650"/>
      <c r="M5" s="978" t="s">
        <v>29</v>
      </c>
      <c r="N5" s="979"/>
      <c r="O5" s="979"/>
      <c r="P5" s="979"/>
      <c r="Q5" s="980"/>
      <c r="R5" s="650"/>
      <c r="S5" s="669"/>
      <c r="T5" s="669"/>
      <c r="U5" s="669"/>
      <c r="V5" s="669"/>
      <c r="W5" s="669"/>
      <c r="X5" s="669"/>
      <c r="Y5" s="669"/>
    </row>
    <row r="6" spans="1:25" ht="36">
      <c r="A6" s="459"/>
      <c r="B6" s="477" t="s">
        <v>117</v>
      </c>
      <c r="C6" s="478" t="s">
        <v>27</v>
      </c>
      <c r="D6" s="479"/>
      <c r="E6" s="480"/>
      <c r="F6" s="507"/>
      <c r="G6" s="507"/>
      <c r="H6" s="507"/>
      <c r="I6" s="507"/>
      <c r="J6" s="507" t="s">
        <v>28</v>
      </c>
      <c r="K6" s="655"/>
      <c r="L6" s="656"/>
      <c r="M6" s="657"/>
      <c r="N6" s="507"/>
      <c r="O6" s="507"/>
      <c r="P6" s="507"/>
      <c r="Q6" s="655"/>
      <c r="R6" s="656"/>
      <c r="S6" s="669" t="s">
        <v>457</v>
      </c>
      <c r="T6" s="669" t="s">
        <v>532</v>
      </c>
      <c r="U6" s="669" t="s">
        <v>480</v>
      </c>
      <c r="V6" s="669" t="s">
        <v>495</v>
      </c>
      <c r="W6" s="669" t="s">
        <v>522</v>
      </c>
      <c r="X6" s="669" t="s">
        <v>531</v>
      </c>
      <c r="Y6" s="669" t="s">
        <v>481</v>
      </c>
    </row>
    <row r="7" spans="1:25" ht="12.75">
      <c r="A7" s="463"/>
      <c r="B7" s="481" t="s">
        <v>118</v>
      </c>
      <c r="C7" s="482" t="s">
        <v>116</v>
      </c>
      <c r="D7" s="466"/>
      <c r="E7" s="467" t="s">
        <v>21</v>
      </c>
      <c r="F7" s="988">
        <v>610</v>
      </c>
      <c r="G7" s="981">
        <v>620</v>
      </c>
      <c r="H7" s="981">
        <v>630</v>
      </c>
      <c r="I7" s="981">
        <v>640</v>
      </c>
      <c r="J7" s="981">
        <v>650</v>
      </c>
      <c r="K7" s="989" t="s">
        <v>13</v>
      </c>
      <c r="L7" s="659"/>
      <c r="M7" s="991">
        <v>711</v>
      </c>
      <c r="N7" s="981">
        <v>713</v>
      </c>
      <c r="O7" s="981">
        <v>714</v>
      </c>
      <c r="P7" s="981">
        <v>717</v>
      </c>
      <c r="Q7" s="986" t="s">
        <v>13</v>
      </c>
      <c r="R7" s="659"/>
      <c r="S7" s="669"/>
      <c r="T7" s="669"/>
      <c r="U7" s="669"/>
      <c r="V7" s="669"/>
      <c r="W7" s="669"/>
      <c r="X7" s="669"/>
      <c r="Y7" s="669" t="s">
        <v>562</v>
      </c>
    </row>
    <row r="8" spans="1:25" ht="13.5" thickBot="1">
      <c r="A8" s="483"/>
      <c r="B8" s="484"/>
      <c r="C8" s="485"/>
      <c r="D8" s="471"/>
      <c r="E8" s="472"/>
      <c r="F8" s="972"/>
      <c r="G8" s="974"/>
      <c r="H8" s="974"/>
      <c r="I8" s="974"/>
      <c r="J8" s="974"/>
      <c r="K8" s="990"/>
      <c r="L8" s="659"/>
      <c r="M8" s="983"/>
      <c r="N8" s="974"/>
      <c r="O8" s="974"/>
      <c r="P8" s="974"/>
      <c r="Q8" s="987"/>
      <c r="R8" s="659"/>
      <c r="S8" s="670"/>
      <c r="T8" s="670"/>
      <c r="U8" s="670"/>
      <c r="V8" s="670"/>
      <c r="W8" s="670"/>
      <c r="X8" s="670"/>
      <c r="Y8" s="670"/>
    </row>
    <row r="9" spans="1:25" ht="15.75" thickTop="1">
      <c r="A9" s="69">
        <v>1</v>
      </c>
      <c r="B9" s="725" t="s">
        <v>294</v>
      </c>
      <c r="C9" s="726"/>
      <c r="D9" s="727"/>
      <c r="E9" s="728"/>
      <c r="F9" s="729">
        <v>0</v>
      </c>
      <c r="G9" s="730">
        <v>0</v>
      </c>
      <c r="H9" s="730">
        <f>H10+H13+H17+H21+H28</f>
        <v>22550</v>
      </c>
      <c r="I9" s="861">
        <v>0</v>
      </c>
      <c r="J9" s="861">
        <v>0</v>
      </c>
      <c r="K9" s="862">
        <f>SUM(F9:J9)</f>
        <v>22550</v>
      </c>
      <c r="L9" s="731">
        <v>0</v>
      </c>
      <c r="M9" s="863">
        <v>0</v>
      </c>
      <c r="N9" s="864">
        <v>0</v>
      </c>
      <c r="O9" s="864">
        <v>0</v>
      </c>
      <c r="P9" s="864">
        <v>0</v>
      </c>
      <c r="Q9" s="865">
        <f>SUM(M9:P9)</f>
        <v>0</v>
      </c>
      <c r="R9" s="731"/>
      <c r="S9" s="866">
        <f aca="true" t="shared" si="0" ref="S9:X9">S10+S13+S17+S21+S28</f>
        <v>22550</v>
      </c>
      <c r="T9" s="866">
        <f t="shared" si="0"/>
        <v>22850</v>
      </c>
      <c r="U9" s="866">
        <f t="shared" si="0"/>
        <v>3603</v>
      </c>
      <c r="V9" s="866">
        <f t="shared" si="0"/>
        <v>24350</v>
      </c>
      <c r="W9" s="866">
        <f t="shared" si="0"/>
        <v>45800</v>
      </c>
      <c r="X9" s="866">
        <f t="shared" si="0"/>
        <v>46610</v>
      </c>
      <c r="Y9" s="866">
        <f>Y10+Y13+Y17+Y21+Y28</f>
        <v>43052</v>
      </c>
    </row>
    <row r="10" spans="1:25" ht="12.75">
      <c r="A10" s="70">
        <f>A9+1</f>
        <v>2</v>
      </c>
      <c r="B10" s="780">
        <v>1</v>
      </c>
      <c r="C10" s="781" t="s">
        <v>295</v>
      </c>
      <c r="D10" s="782"/>
      <c r="E10" s="783"/>
      <c r="F10" s="804">
        <v>0</v>
      </c>
      <c r="G10" s="805">
        <v>0</v>
      </c>
      <c r="H10" s="785">
        <f>H11</f>
        <v>4000</v>
      </c>
      <c r="I10" s="805">
        <v>0</v>
      </c>
      <c r="J10" s="805">
        <v>0</v>
      </c>
      <c r="K10" s="785">
        <v>4000</v>
      </c>
      <c r="L10" s="805"/>
      <c r="M10" s="805">
        <v>0</v>
      </c>
      <c r="N10" s="805">
        <v>0</v>
      </c>
      <c r="O10" s="805">
        <v>0</v>
      </c>
      <c r="P10" s="805">
        <v>0</v>
      </c>
      <c r="Q10" s="805">
        <f>SUM(M10:P10)</f>
        <v>0</v>
      </c>
      <c r="R10" s="805"/>
      <c r="S10" s="785">
        <v>4000</v>
      </c>
      <c r="T10" s="785">
        <v>4000</v>
      </c>
      <c r="U10" s="785">
        <v>0</v>
      </c>
      <c r="V10" s="785">
        <v>4000</v>
      </c>
      <c r="W10" s="785">
        <v>4000</v>
      </c>
      <c r="X10" s="785">
        <v>4000</v>
      </c>
      <c r="Y10" s="785">
        <v>3069</v>
      </c>
    </row>
    <row r="11" spans="1:25" ht="12.75">
      <c r="A11" s="70">
        <v>3</v>
      </c>
      <c r="B11" s="67"/>
      <c r="C11" s="544" t="s">
        <v>392</v>
      </c>
      <c r="D11" s="538" t="s">
        <v>356</v>
      </c>
      <c r="E11" s="545"/>
      <c r="F11" s="546"/>
      <c r="G11" s="534"/>
      <c r="H11" s="547">
        <f>SUM(H12:H12)</f>
        <v>4000</v>
      </c>
      <c r="I11" s="528"/>
      <c r="J11" s="528"/>
      <c r="K11" s="528">
        <v>4000</v>
      </c>
      <c r="L11" s="528"/>
      <c r="M11" s="528"/>
      <c r="N11" s="528"/>
      <c r="O11" s="528"/>
      <c r="P11" s="528"/>
      <c r="Q11" s="528">
        <f>SUM(M11:P11)</f>
        <v>0</v>
      </c>
      <c r="R11" s="218"/>
      <c r="S11" s="528">
        <v>4000</v>
      </c>
      <c r="T11" s="528">
        <v>4000</v>
      </c>
      <c r="U11" s="528">
        <v>0</v>
      </c>
      <c r="V11" s="528">
        <v>4000</v>
      </c>
      <c r="W11" s="528">
        <v>4000</v>
      </c>
      <c r="X11" s="528">
        <v>4000</v>
      </c>
      <c r="Y11" s="528">
        <v>3069</v>
      </c>
    </row>
    <row r="12" spans="1:25" ht="12.75">
      <c r="A12" s="70">
        <f>A11+1</f>
        <v>4</v>
      </c>
      <c r="B12" s="67"/>
      <c r="C12" s="274"/>
      <c r="D12" s="232" t="s">
        <v>22</v>
      </c>
      <c r="E12" s="245" t="s">
        <v>166</v>
      </c>
      <c r="F12" s="246"/>
      <c r="G12" s="228"/>
      <c r="H12" s="235">
        <v>4000</v>
      </c>
      <c r="I12" s="228"/>
      <c r="J12" s="228"/>
      <c r="K12" s="228">
        <f>SUM(F12:J12)</f>
        <v>4000</v>
      </c>
      <c r="L12" s="228"/>
      <c r="M12" s="228"/>
      <c r="N12" s="228"/>
      <c r="O12" s="228"/>
      <c r="P12" s="228"/>
      <c r="Q12" s="228">
        <f>SUM(M12:P12)</f>
        <v>0</v>
      </c>
      <c r="R12" s="228"/>
      <c r="S12" s="411">
        <v>4000</v>
      </c>
      <c r="T12" s="411">
        <v>4000</v>
      </c>
      <c r="U12" s="411">
        <v>0</v>
      </c>
      <c r="V12" s="411">
        <v>4000</v>
      </c>
      <c r="W12" s="411">
        <v>4000</v>
      </c>
      <c r="X12" s="411">
        <v>4000</v>
      </c>
      <c r="Y12" s="411">
        <v>3069</v>
      </c>
    </row>
    <row r="13" spans="1:25" ht="12.75">
      <c r="A13" s="70">
        <v>5</v>
      </c>
      <c r="B13" s="788">
        <v>2</v>
      </c>
      <c r="C13" s="789" t="s">
        <v>167</v>
      </c>
      <c r="D13" s="790"/>
      <c r="E13" s="791"/>
      <c r="F13" s="808">
        <v>0</v>
      </c>
      <c r="G13" s="809">
        <v>0</v>
      </c>
      <c r="H13" s="794">
        <f>H14</f>
        <v>3800</v>
      </c>
      <c r="I13" s="809">
        <v>0</v>
      </c>
      <c r="J13" s="809">
        <v>0</v>
      </c>
      <c r="K13" s="810">
        <v>3800</v>
      </c>
      <c r="L13" s="790"/>
      <c r="M13" s="811">
        <v>0</v>
      </c>
      <c r="N13" s="809">
        <v>0</v>
      </c>
      <c r="O13" s="809">
        <v>0</v>
      </c>
      <c r="P13" s="809">
        <v>0</v>
      </c>
      <c r="Q13" s="812">
        <v>0</v>
      </c>
      <c r="R13" s="790"/>
      <c r="S13" s="813">
        <v>3800</v>
      </c>
      <c r="T13" s="813">
        <v>3800</v>
      </c>
      <c r="U13" s="813">
        <v>50</v>
      </c>
      <c r="V13" s="813">
        <v>3800</v>
      </c>
      <c r="W13" s="813">
        <v>3800</v>
      </c>
      <c r="X13" s="813">
        <v>3800</v>
      </c>
      <c r="Y13" s="813">
        <v>3586</v>
      </c>
    </row>
    <row r="14" spans="1:25" ht="12.75">
      <c r="A14" s="70">
        <v>6</v>
      </c>
      <c r="B14" s="72"/>
      <c r="C14" s="524" t="s">
        <v>393</v>
      </c>
      <c r="D14" s="525" t="s">
        <v>356</v>
      </c>
      <c r="E14" s="526"/>
      <c r="F14" s="527"/>
      <c r="G14" s="528"/>
      <c r="H14" s="539">
        <f>SUM(H15:H16)</f>
        <v>3800</v>
      </c>
      <c r="I14" s="528"/>
      <c r="J14" s="528"/>
      <c r="K14" s="550">
        <f>SUM(F14:J14)</f>
        <v>3800</v>
      </c>
      <c r="L14" s="531"/>
      <c r="M14" s="532"/>
      <c r="N14" s="528"/>
      <c r="O14" s="528"/>
      <c r="P14" s="528"/>
      <c r="Q14" s="530">
        <f>SUM(M14:P14)</f>
        <v>0</v>
      </c>
      <c r="R14" s="531"/>
      <c r="S14" s="536">
        <f aca="true" t="shared" si="1" ref="S14:X14">S15+S16</f>
        <v>3800</v>
      </c>
      <c r="T14" s="536">
        <f t="shared" si="1"/>
        <v>3800</v>
      </c>
      <c r="U14" s="536">
        <f t="shared" si="1"/>
        <v>50</v>
      </c>
      <c r="V14" s="536">
        <f t="shared" si="1"/>
        <v>3800</v>
      </c>
      <c r="W14" s="536">
        <f t="shared" si="1"/>
        <v>3800</v>
      </c>
      <c r="X14" s="536">
        <f t="shared" si="1"/>
        <v>3800</v>
      </c>
      <c r="Y14" s="536">
        <v>3586</v>
      </c>
    </row>
    <row r="15" spans="1:25" ht="12.75">
      <c r="A15" s="70">
        <v>7</v>
      </c>
      <c r="B15" s="67"/>
      <c r="C15" s="219"/>
      <c r="D15" s="220" t="s">
        <v>22</v>
      </c>
      <c r="E15" s="278" t="s">
        <v>75</v>
      </c>
      <c r="F15" s="222"/>
      <c r="G15" s="223"/>
      <c r="H15" s="224">
        <v>700</v>
      </c>
      <c r="I15" s="223"/>
      <c r="J15" s="223"/>
      <c r="K15" s="225">
        <f>SUM(F15:J15)</f>
        <v>700</v>
      </c>
      <c r="L15" s="179"/>
      <c r="M15" s="236"/>
      <c r="N15" s="228"/>
      <c r="O15" s="228"/>
      <c r="P15" s="228"/>
      <c r="Q15" s="175">
        <v>0</v>
      </c>
      <c r="R15" s="179"/>
      <c r="S15" s="193">
        <v>700</v>
      </c>
      <c r="T15" s="193">
        <v>700</v>
      </c>
      <c r="U15" s="193">
        <v>50</v>
      </c>
      <c r="V15" s="193">
        <v>700</v>
      </c>
      <c r="W15" s="193">
        <v>700</v>
      </c>
      <c r="X15" s="193">
        <v>700</v>
      </c>
      <c r="Y15" s="193">
        <v>702</v>
      </c>
    </row>
    <row r="16" spans="1:25" ht="12.75">
      <c r="A16" s="70">
        <v>8</v>
      </c>
      <c r="B16" s="67"/>
      <c r="C16" s="219"/>
      <c r="D16" s="232" t="s">
        <v>23</v>
      </c>
      <c r="E16" s="239" t="s">
        <v>296</v>
      </c>
      <c r="F16" s="246"/>
      <c r="G16" s="228"/>
      <c r="H16" s="235">
        <v>3100</v>
      </c>
      <c r="I16" s="228"/>
      <c r="J16" s="228"/>
      <c r="K16" s="225">
        <f>SUM(F16:J16)</f>
        <v>3100</v>
      </c>
      <c r="L16" s="179"/>
      <c r="M16" s="236"/>
      <c r="N16" s="228"/>
      <c r="O16" s="228"/>
      <c r="P16" s="228"/>
      <c r="Q16" s="175">
        <f>SUM(M16:P16)</f>
        <v>0</v>
      </c>
      <c r="R16" s="179"/>
      <c r="S16" s="217">
        <v>3100</v>
      </c>
      <c r="T16" s="217">
        <v>3100</v>
      </c>
      <c r="U16" s="217">
        <v>0</v>
      </c>
      <c r="V16" s="217">
        <v>3100</v>
      </c>
      <c r="W16" s="217">
        <v>3100</v>
      </c>
      <c r="X16" s="217">
        <v>3100</v>
      </c>
      <c r="Y16" s="217">
        <v>2884</v>
      </c>
    </row>
    <row r="17" spans="1:25" ht="12.75">
      <c r="A17" s="132">
        <v>9</v>
      </c>
      <c r="B17" s="788">
        <v>3</v>
      </c>
      <c r="C17" s="789" t="s">
        <v>168</v>
      </c>
      <c r="D17" s="790"/>
      <c r="E17" s="791"/>
      <c r="F17" s="808">
        <v>0</v>
      </c>
      <c r="G17" s="809">
        <v>0</v>
      </c>
      <c r="H17" s="794">
        <f>H18</f>
        <v>2000</v>
      </c>
      <c r="I17" s="809">
        <v>0</v>
      </c>
      <c r="J17" s="809">
        <v>0</v>
      </c>
      <c r="K17" s="810">
        <v>2000</v>
      </c>
      <c r="L17" s="790"/>
      <c r="M17" s="811">
        <v>0</v>
      </c>
      <c r="N17" s="809">
        <v>0</v>
      </c>
      <c r="O17" s="809">
        <v>0</v>
      </c>
      <c r="P17" s="809">
        <v>0</v>
      </c>
      <c r="Q17" s="812">
        <v>0</v>
      </c>
      <c r="R17" s="790"/>
      <c r="S17" s="813">
        <v>2000</v>
      </c>
      <c r="T17" s="813">
        <v>2000</v>
      </c>
      <c r="U17" s="813">
        <v>1333</v>
      </c>
      <c r="V17" s="813">
        <v>2600</v>
      </c>
      <c r="W17" s="813">
        <v>2600</v>
      </c>
      <c r="X17" s="813">
        <v>2900</v>
      </c>
      <c r="Y17" s="813">
        <v>2852</v>
      </c>
    </row>
    <row r="18" spans="1:25" ht="12.75">
      <c r="A18" s="70">
        <v>10</v>
      </c>
      <c r="B18" s="72"/>
      <c r="C18" s="524" t="s">
        <v>392</v>
      </c>
      <c r="D18" s="525" t="s">
        <v>356</v>
      </c>
      <c r="E18" s="526"/>
      <c r="F18" s="527"/>
      <c r="G18" s="528"/>
      <c r="H18" s="539">
        <f>SUM(H19:H20)</f>
        <v>2000</v>
      </c>
      <c r="I18" s="528"/>
      <c r="J18" s="528"/>
      <c r="K18" s="550">
        <f>SUM(F18:J18)</f>
        <v>2000</v>
      </c>
      <c r="L18" s="531"/>
      <c r="M18" s="532"/>
      <c r="N18" s="528"/>
      <c r="O18" s="528"/>
      <c r="P18" s="528"/>
      <c r="Q18" s="530">
        <f>SUM(M18:P18)</f>
        <v>0</v>
      </c>
      <c r="R18" s="531"/>
      <c r="S18" s="536">
        <f aca="true" t="shared" si="2" ref="S18:X18">S19+S20</f>
        <v>2000</v>
      </c>
      <c r="T18" s="536">
        <f t="shared" si="2"/>
        <v>2000</v>
      </c>
      <c r="U18" s="536">
        <f t="shared" si="2"/>
        <v>1333</v>
      </c>
      <c r="V18" s="536">
        <f t="shared" si="2"/>
        <v>2600</v>
      </c>
      <c r="W18" s="536">
        <f t="shared" si="2"/>
        <v>2600</v>
      </c>
      <c r="X18" s="536">
        <f t="shared" si="2"/>
        <v>2900</v>
      </c>
      <c r="Y18" s="536">
        <v>2852</v>
      </c>
    </row>
    <row r="19" spans="1:25" ht="12.75">
      <c r="A19" s="70">
        <v>11</v>
      </c>
      <c r="B19" s="67"/>
      <c r="C19" s="219"/>
      <c r="D19" s="220" t="s">
        <v>22</v>
      </c>
      <c r="E19" s="278" t="s">
        <v>297</v>
      </c>
      <c r="F19" s="222"/>
      <c r="G19" s="223"/>
      <c r="H19" s="224">
        <v>1800</v>
      </c>
      <c r="I19" s="223"/>
      <c r="J19" s="223"/>
      <c r="K19" s="225">
        <f>SUM(F19:J19)</f>
        <v>1800</v>
      </c>
      <c r="L19" s="179"/>
      <c r="M19" s="236"/>
      <c r="N19" s="228"/>
      <c r="O19" s="228"/>
      <c r="P19" s="228"/>
      <c r="Q19" s="175">
        <v>0</v>
      </c>
      <c r="R19" s="179"/>
      <c r="S19" s="193">
        <v>1800</v>
      </c>
      <c r="T19" s="193">
        <v>1800</v>
      </c>
      <c r="U19" s="193">
        <v>1283</v>
      </c>
      <c r="V19" s="907">
        <v>2400</v>
      </c>
      <c r="W19" s="907">
        <v>2400</v>
      </c>
      <c r="X19" s="907">
        <v>2400</v>
      </c>
      <c r="Y19" s="907">
        <v>2403</v>
      </c>
    </row>
    <row r="20" spans="1:25" ht="12.75">
      <c r="A20" s="70">
        <v>12</v>
      </c>
      <c r="B20" s="67"/>
      <c r="C20" s="219"/>
      <c r="D20" s="232" t="s">
        <v>23</v>
      </c>
      <c r="E20" s="239" t="s">
        <v>185</v>
      </c>
      <c r="F20" s="246"/>
      <c r="G20" s="228"/>
      <c r="H20" s="235">
        <v>200</v>
      </c>
      <c r="I20" s="228"/>
      <c r="J20" s="228"/>
      <c r="K20" s="225">
        <f>SUM(F20:J20)</f>
        <v>200</v>
      </c>
      <c r="L20" s="179"/>
      <c r="M20" s="236"/>
      <c r="N20" s="228"/>
      <c r="O20" s="228"/>
      <c r="P20" s="228"/>
      <c r="Q20" s="175">
        <f>SUM(M20:P20)</f>
        <v>0</v>
      </c>
      <c r="R20" s="179"/>
      <c r="S20" s="217">
        <v>200</v>
      </c>
      <c r="T20" s="217">
        <v>200</v>
      </c>
      <c r="U20" s="217">
        <v>50</v>
      </c>
      <c r="V20" s="217">
        <v>200</v>
      </c>
      <c r="W20" s="217">
        <v>200</v>
      </c>
      <c r="X20" s="217">
        <v>500</v>
      </c>
      <c r="Y20" s="217">
        <v>449</v>
      </c>
    </row>
    <row r="21" spans="1:25" ht="12.75">
      <c r="A21" s="70">
        <v>13</v>
      </c>
      <c r="B21" s="788">
        <v>4</v>
      </c>
      <c r="C21" s="789" t="s">
        <v>169</v>
      </c>
      <c r="D21" s="790"/>
      <c r="E21" s="791"/>
      <c r="F21" s="808">
        <v>0</v>
      </c>
      <c r="G21" s="809">
        <v>0</v>
      </c>
      <c r="H21" s="794">
        <v>8300</v>
      </c>
      <c r="I21" s="809">
        <v>0</v>
      </c>
      <c r="J21" s="809">
        <v>0</v>
      </c>
      <c r="K21" s="810">
        <v>8300</v>
      </c>
      <c r="L21" s="790"/>
      <c r="M21" s="811">
        <v>0</v>
      </c>
      <c r="N21" s="809">
        <v>0</v>
      </c>
      <c r="O21" s="809">
        <v>0</v>
      </c>
      <c r="P21" s="809">
        <v>0</v>
      </c>
      <c r="Q21" s="812">
        <v>0</v>
      </c>
      <c r="R21" s="790"/>
      <c r="S21" s="813">
        <v>8300</v>
      </c>
      <c r="T21" s="813">
        <v>8300</v>
      </c>
      <c r="U21" s="813">
        <v>1304</v>
      </c>
      <c r="V21" s="813">
        <v>9200</v>
      </c>
      <c r="W21" s="813">
        <v>9200</v>
      </c>
      <c r="X21" s="813">
        <v>9200</v>
      </c>
      <c r="Y21" s="813">
        <v>7500</v>
      </c>
    </row>
    <row r="22" spans="1:25" ht="12.75">
      <c r="A22" s="70">
        <v>14</v>
      </c>
      <c r="B22" s="72"/>
      <c r="C22" s="524" t="s">
        <v>392</v>
      </c>
      <c r="D22" s="525" t="s">
        <v>356</v>
      </c>
      <c r="E22" s="526"/>
      <c r="F22" s="527"/>
      <c r="G22" s="528"/>
      <c r="H22" s="539">
        <v>8300</v>
      </c>
      <c r="I22" s="528"/>
      <c r="J22" s="528"/>
      <c r="K22" s="550">
        <f>SUM(F22:J22)</f>
        <v>8300</v>
      </c>
      <c r="L22" s="531"/>
      <c r="M22" s="532"/>
      <c r="N22" s="528"/>
      <c r="O22" s="528"/>
      <c r="P22" s="528"/>
      <c r="Q22" s="530">
        <f>SUM(M22:P22)</f>
        <v>0</v>
      </c>
      <c r="R22" s="531"/>
      <c r="S22" s="536">
        <v>8300</v>
      </c>
      <c r="T22" s="536">
        <v>8300</v>
      </c>
      <c r="U22" s="536">
        <v>1304</v>
      </c>
      <c r="V22" s="536">
        <v>9200</v>
      </c>
      <c r="W22" s="536">
        <v>9200</v>
      </c>
      <c r="X22" s="536">
        <v>9200</v>
      </c>
      <c r="Y22" s="536">
        <v>7500</v>
      </c>
    </row>
    <row r="23" spans="1:25" ht="12.75">
      <c r="A23" s="70">
        <v>15</v>
      </c>
      <c r="B23" s="67"/>
      <c r="C23" s="219"/>
      <c r="D23" s="220" t="s">
        <v>22</v>
      </c>
      <c r="E23" s="278" t="s">
        <v>298</v>
      </c>
      <c r="F23" s="222"/>
      <c r="G23" s="223"/>
      <c r="H23" s="224">
        <v>1800</v>
      </c>
      <c r="I23" s="223"/>
      <c r="J23" s="223"/>
      <c r="K23" s="225">
        <f>SUM(F23:J23)</f>
        <v>1800</v>
      </c>
      <c r="L23" s="179"/>
      <c r="M23" s="236"/>
      <c r="N23" s="228"/>
      <c r="O23" s="228"/>
      <c r="P23" s="228"/>
      <c r="Q23" s="175">
        <v>0</v>
      </c>
      <c r="R23" s="179"/>
      <c r="S23" s="193">
        <v>1800</v>
      </c>
      <c r="T23" s="193">
        <v>1800</v>
      </c>
      <c r="U23" s="193">
        <v>300</v>
      </c>
      <c r="V23" s="193">
        <v>1800</v>
      </c>
      <c r="W23" s="193">
        <v>1800</v>
      </c>
      <c r="X23" s="193">
        <v>1800</v>
      </c>
      <c r="Y23" s="193">
        <v>1743</v>
      </c>
    </row>
    <row r="24" spans="1:25" ht="12.75">
      <c r="A24" s="70">
        <v>16</v>
      </c>
      <c r="B24" s="67"/>
      <c r="C24" s="219"/>
      <c r="D24" s="232" t="s">
        <v>23</v>
      </c>
      <c r="E24" s="221" t="s">
        <v>83</v>
      </c>
      <c r="F24" s="222"/>
      <c r="G24" s="223"/>
      <c r="H24" s="224">
        <v>1000</v>
      </c>
      <c r="I24" s="223"/>
      <c r="J24" s="223"/>
      <c r="K24" s="225">
        <f aca="true" t="shared" si="3" ref="K24:K30">SUM(F24:J24)</f>
        <v>1000</v>
      </c>
      <c r="L24" s="179"/>
      <c r="M24" s="236"/>
      <c r="N24" s="228"/>
      <c r="O24" s="228"/>
      <c r="P24" s="228"/>
      <c r="Q24" s="283">
        <f aca="true" t="shared" si="4" ref="Q24:Q32">SUM(M24:P24)</f>
        <v>0</v>
      </c>
      <c r="R24" s="179"/>
      <c r="S24" s="193">
        <v>1000</v>
      </c>
      <c r="T24" s="193">
        <v>1000</v>
      </c>
      <c r="U24" s="193">
        <v>371</v>
      </c>
      <c r="V24" s="193">
        <v>1000</v>
      </c>
      <c r="W24" s="193">
        <v>1000</v>
      </c>
      <c r="X24" s="193">
        <v>1000</v>
      </c>
      <c r="Y24" s="193">
        <v>886</v>
      </c>
    </row>
    <row r="25" spans="1:25" ht="12.75">
      <c r="A25" s="70">
        <v>17</v>
      </c>
      <c r="B25" s="67"/>
      <c r="C25" s="219"/>
      <c r="D25" s="232" t="s">
        <v>24</v>
      </c>
      <c r="E25" s="221" t="s">
        <v>84</v>
      </c>
      <c r="F25" s="222"/>
      <c r="G25" s="223"/>
      <c r="H25" s="224">
        <v>2500</v>
      </c>
      <c r="I25" s="223"/>
      <c r="J25" s="223"/>
      <c r="K25" s="225">
        <f t="shared" si="3"/>
        <v>2500</v>
      </c>
      <c r="L25" s="179"/>
      <c r="M25" s="236"/>
      <c r="N25" s="228"/>
      <c r="O25" s="228"/>
      <c r="P25" s="228"/>
      <c r="Q25" s="283">
        <f t="shared" si="4"/>
        <v>0</v>
      </c>
      <c r="R25" s="179"/>
      <c r="S25" s="193">
        <v>2500</v>
      </c>
      <c r="T25" s="193">
        <v>2500</v>
      </c>
      <c r="U25" s="193">
        <v>400</v>
      </c>
      <c r="V25" s="193">
        <v>2500</v>
      </c>
      <c r="W25" s="193">
        <v>2500</v>
      </c>
      <c r="X25" s="193">
        <v>2500</v>
      </c>
      <c r="Y25" s="193">
        <v>2168</v>
      </c>
    </row>
    <row r="26" spans="1:25" ht="12.75">
      <c r="A26" s="410">
        <v>18</v>
      </c>
      <c r="B26" s="68"/>
      <c r="C26" s="314"/>
      <c r="D26" s="409" t="s">
        <v>25</v>
      </c>
      <c r="E26" s="313" t="s">
        <v>80</v>
      </c>
      <c r="F26" s="316"/>
      <c r="G26" s="317"/>
      <c r="H26" s="318">
        <v>3000</v>
      </c>
      <c r="I26" s="317"/>
      <c r="J26" s="317"/>
      <c r="K26" s="226">
        <f t="shared" si="3"/>
        <v>3000</v>
      </c>
      <c r="L26" s="179"/>
      <c r="M26" s="251"/>
      <c r="N26" s="247"/>
      <c r="O26" s="247"/>
      <c r="P26" s="247"/>
      <c r="Q26" s="283">
        <f t="shared" si="4"/>
        <v>0</v>
      </c>
      <c r="R26" s="179"/>
      <c r="S26" s="193">
        <v>3000</v>
      </c>
      <c r="T26" s="193">
        <v>3000</v>
      </c>
      <c r="U26" s="193">
        <v>233</v>
      </c>
      <c r="V26" s="193">
        <v>3000</v>
      </c>
      <c r="W26" s="193">
        <v>3000</v>
      </c>
      <c r="X26" s="193">
        <v>3000</v>
      </c>
      <c r="Y26" s="193">
        <v>1810</v>
      </c>
    </row>
    <row r="27" spans="1:25" ht="12.75">
      <c r="A27" s="146">
        <v>19</v>
      </c>
      <c r="B27" s="72"/>
      <c r="C27" s="262"/>
      <c r="D27" s="232" t="s">
        <v>26</v>
      </c>
      <c r="E27" s="238" t="s">
        <v>509</v>
      </c>
      <c r="F27" s="228"/>
      <c r="G27" s="228"/>
      <c r="H27" s="235">
        <v>0</v>
      </c>
      <c r="I27" s="228"/>
      <c r="J27" s="228"/>
      <c r="K27" s="228">
        <v>0</v>
      </c>
      <c r="L27" s="228"/>
      <c r="M27" s="228"/>
      <c r="N27" s="228"/>
      <c r="O27" s="228"/>
      <c r="P27" s="228"/>
      <c r="Q27" s="228">
        <v>0</v>
      </c>
      <c r="R27" s="228"/>
      <c r="S27" s="411">
        <v>0</v>
      </c>
      <c r="T27" s="411">
        <v>0</v>
      </c>
      <c r="U27" s="411">
        <v>0</v>
      </c>
      <c r="V27" s="295">
        <v>900</v>
      </c>
      <c r="W27" s="295">
        <v>900</v>
      </c>
      <c r="X27" s="295">
        <v>900</v>
      </c>
      <c r="Y27" s="295">
        <v>893</v>
      </c>
    </row>
    <row r="28" spans="1:25" ht="12.75">
      <c r="A28" s="69">
        <v>20</v>
      </c>
      <c r="B28" s="769">
        <v>5</v>
      </c>
      <c r="C28" s="770" t="s">
        <v>120</v>
      </c>
      <c r="D28" s="771"/>
      <c r="E28" s="772"/>
      <c r="F28" s="818">
        <v>0</v>
      </c>
      <c r="G28" s="794">
        <v>0</v>
      </c>
      <c r="H28" s="794">
        <f>H29</f>
        <v>4450</v>
      </c>
      <c r="I28" s="794">
        <v>0</v>
      </c>
      <c r="J28" s="794">
        <v>0</v>
      </c>
      <c r="K28" s="810">
        <f t="shared" si="3"/>
        <v>4450</v>
      </c>
      <c r="L28" s="776"/>
      <c r="M28" s="835">
        <v>0</v>
      </c>
      <c r="N28" s="794">
        <v>0</v>
      </c>
      <c r="O28" s="794">
        <v>0</v>
      </c>
      <c r="P28" s="794">
        <v>0</v>
      </c>
      <c r="Q28" s="837">
        <v>0</v>
      </c>
      <c r="R28" s="776"/>
      <c r="S28" s="779">
        <v>4450</v>
      </c>
      <c r="T28" s="779">
        <v>4750</v>
      </c>
      <c r="U28" s="779">
        <v>916</v>
      </c>
      <c r="V28" s="779">
        <v>4750</v>
      </c>
      <c r="W28" s="779">
        <v>26200</v>
      </c>
      <c r="X28" s="779">
        <v>26710</v>
      </c>
      <c r="Y28" s="779">
        <v>26045</v>
      </c>
    </row>
    <row r="29" spans="1:25" ht="12.75">
      <c r="A29" s="70">
        <v>21</v>
      </c>
      <c r="B29" s="67"/>
      <c r="C29" s="537" t="s">
        <v>392</v>
      </c>
      <c r="D29" s="551" t="s">
        <v>356</v>
      </c>
      <c r="E29" s="552"/>
      <c r="F29" s="546"/>
      <c r="G29" s="534"/>
      <c r="H29" s="547">
        <f>SUM(H30:H32)</f>
        <v>4450</v>
      </c>
      <c r="I29" s="534"/>
      <c r="J29" s="534"/>
      <c r="K29" s="548">
        <f t="shared" si="3"/>
        <v>4450</v>
      </c>
      <c r="L29" s="531"/>
      <c r="M29" s="549"/>
      <c r="N29" s="534"/>
      <c r="O29" s="534"/>
      <c r="P29" s="534"/>
      <c r="Q29" s="535">
        <f t="shared" si="4"/>
        <v>0</v>
      </c>
      <c r="R29" s="531"/>
      <c r="S29" s="536">
        <v>4450</v>
      </c>
      <c r="T29" s="536">
        <v>4750</v>
      </c>
      <c r="U29" s="536">
        <v>916</v>
      </c>
      <c r="V29" s="536">
        <v>4750</v>
      </c>
      <c r="W29" s="536">
        <v>26200</v>
      </c>
      <c r="X29" s="536">
        <f>X30+X31+X32+X33+X34</f>
        <v>26710</v>
      </c>
      <c r="Y29" s="536">
        <v>26045</v>
      </c>
    </row>
    <row r="30" spans="1:25" ht="12.75">
      <c r="A30" s="70">
        <v>22</v>
      </c>
      <c r="B30" s="72"/>
      <c r="C30" s="262"/>
      <c r="D30" s="232" t="s">
        <v>22</v>
      </c>
      <c r="E30" s="263" t="s">
        <v>82</v>
      </c>
      <c r="F30" s="228"/>
      <c r="G30" s="228"/>
      <c r="H30" s="235">
        <v>2600</v>
      </c>
      <c r="I30" s="228"/>
      <c r="J30" s="228"/>
      <c r="K30" s="175">
        <f t="shared" si="3"/>
        <v>2600</v>
      </c>
      <c r="L30" s="284"/>
      <c r="M30" s="236"/>
      <c r="N30" s="228"/>
      <c r="O30" s="228"/>
      <c r="P30" s="228"/>
      <c r="Q30" s="175">
        <f t="shared" si="4"/>
        <v>0</v>
      </c>
      <c r="R30" s="284"/>
      <c r="S30" s="217">
        <v>2600</v>
      </c>
      <c r="T30" s="217">
        <v>2600</v>
      </c>
      <c r="U30" s="217">
        <v>586</v>
      </c>
      <c r="V30" s="217">
        <v>2600</v>
      </c>
      <c r="W30" s="217">
        <v>2600</v>
      </c>
      <c r="X30" s="893">
        <v>2400</v>
      </c>
      <c r="Y30" s="893">
        <v>1918</v>
      </c>
    </row>
    <row r="31" spans="1:25" ht="12.75">
      <c r="A31" s="70">
        <v>23</v>
      </c>
      <c r="B31" s="72"/>
      <c r="C31" s="262"/>
      <c r="D31" s="232" t="s">
        <v>23</v>
      </c>
      <c r="E31" s="238" t="s">
        <v>245</v>
      </c>
      <c r="F31" s="228"/>
      <c r="G31" s="228"/>
      <c r="H31" s="235">
        <v>1500</v>
      </c>
      <c r="I31" s="228"/>
      <c r="J31" s="228"/>
      <c r="K31" s="175">
        <v>1500</v>
      </c>
      <c r="L31" s="284"/>
      <c r="M31" s="236"/>
      <c r="N31" s="228"/>
      <c r="O31" s="228"/>
      <c r="P31" s="228"/>
      <c r="Q31" s="175">
        <f t="shared" si="4"/>
        <v>0</v>
      </c>
      <c r="R31" s="284"/>
      <c r="S31" s="217">
        <v>1500</v>
      </c>
      <c r="T31" s="217">
        <v>1500</v>
      </c>
      <c r="U31" s="217">
        <v>199</v>
      </c>
      <c r="V31" s="217">
        <v>1500</v>
      </c>
      <c r="W31" s="217">
        <v>1500</v>
      </c>
      <c r="X31" s="893">
        <v>1800</v>
      </c>
      <c r="Y31" s="893">
        <v>1710</v>
      </c>
    </row>
    <row r="32" spans="1:25" ht="12.75">
      <c r="A32" s="146">
        <v>24</v>
      </c>
      <c r="B32" s="72"/>
      <c r="C32" s="262"/>
      <c r="D32" s="232" t="s">
        <v>24</v>
      </c>
      <c r="E32" s="238" t="s">
        <v>74</v>
      </c>
      <c r="F32" s="228"/>
      <c r="G32" s="228"/>
      <c r="H32" s="235">
        <v>350</v>
      </c>
      <c r="I32" s="228"/>
      <c r="J32" s="228"/>
      <c r="K32" s="228">
        <v>350</v>
      </c>
      <c r="L32" s="228"/>
      <c r="M32" s="228"/>
      <c r="N32" s="228"/>
      <c r="O32" s="228"/>
      <c r="P32" s="228"/>
      <c r="Q32" s="228">
        <f t="shared" si="4"/>
        <v>0</v>
      </c>
      <c r="R32" s="228"/>
      <c r="S32" s="411">
        <v>350</v>
      </c>
      <c r="T32" s="411">
        <v>350</v>
      </c>
      <c r="U32" s="411">
        <v>0</v>
      </c>
      <c r="V32" s="411">
        <v>350</v>
      </c>
      <c r="W32" s="411">
        <v>350</v>
      </c>
      <c r="X32" s="295">
        <v>760</v>
      </c>
      <c r="Y32" s="295">
        <v>751</v>
      </c>
    </row>
    <row r="33" spans="1:25" ht="12.75">
      <c r="A33" s="882">
        <v>25</v>
      </c>
      <c r="B33" s="883"/>
      <c r="C33" s="262"/>
      <c r="D33" s="206" t="s">
        <v>25</v>
      </c>
      <c r="E33" s="432" t="s">
        <v>476</v>
      </c>
      <c r="F33" s="209"/>
      <c r="G33" s="209"/>
      <c r="H33" s="210">
        <v>0</v>
      </c>
      <c r="I33" s="209"/>
      <c r="J33" s="209"/>
      <c r="K33" s="209">
        <v>0</v>
      </c>
      <c r="L33" s="209"/>
      <c r="M33" s="209"/>
      <c r="N33" s="209"/>
      <c r="O33" s="319"/>
      <c r="P33" s="319"/>
      <c r="Q33" s="319">
        <f>SUM(M33:P33)</f>
        <v>0</v>
      </c>
      <c r="R33" s="319"/>
      <c r="S33" s="516">
        <v>0</v>
      </c>
      <c r="T33" s="295">
        <v>300</v>
      </c>
      <c r="U33" s="295">
        <v>131</v>
      </c>
      <c r="V33" s="295">
        <v>300</v>
      </c>
      <c r="W33" s="295">
        <v>300</v>
      </c>
      <c r="X33" s="295">
        <v>300</v>
      </c>
      <c r="Y33" s="295">
        <v>223</v>
      </c>
    </row>
    <row r="34" spans="1:25" ht="12.75">
      <c r="A34" s="882">
        <v>25</v>
      </c>
      <c r="B34" s="883"/>
      <c r="C34" s="262"/>
      <c r="D34" s="206" t="s">
        <v>26</v>
      </c>
      <c r="E34" s="432" t="s">
        <v>526</v>
      </c>
      <c r="F34" s="209"/>
      <c r="G34" s="209"/>
      <c r="H34" s="210">
        <v>0</v>
      </c>
      <c r="I34" s="209"/>
      <c r="J34" s="209"/>
      <c r="K34" s="209">
        <v>0</v>
      </c>
      <c r="L34" s="209"/>
      <c r="M34" s="209"/>
      <c r="N34" s="209"/>
      <c r="O34" s="319"/>
      <c r="P34" s="319"/>
      <c r="Q34" s="319">
        <f>SUM(M34:P34)</f>
        <v>0</v>
      </c>
      <c r="R34" s="319"/>
      <c r="S34" s="516">
        <v>0</v>
      </c>
      <c r="T34" s="295">
        <v>0</v>
      </c>
      <c r="U34" s="295">
        <v>0</v>
      </c>
      <c r="V34" s="295">
        <v>0</v>
      </c>
      <c r="W34" s="295">
        <v>21450</v>
      </c>
      <c r="X34" s="295">
        <v>21450</v>
      </c>
      <c r="Y34" s="295">
        <v>21443</v>
      </c>
    </row>
    <row r="35" spans="7:25" ht="12.75">
      <c r="G35" s="82"/>
      <c r="H35" s="82"/>
      <c r="I35" s="82"/>
      <c r="J35" s="82"/>
      <c r="K35" s="82"/>
      <c r="M35" s="82"/>
      <c r="N35" s="82"/>
      <c r="O35" s="82"/>
      <c r="P35" s="82"/>
      <c r="Q35" s="82"/>
      <c r="S35" s="82"/>
      <c r="T35" s="82"/>
      <c r="U35" s="82"/>
      <c r="V35" s="82"/>
      <c r="W35" s="82"/>
      <c r="X35" s="82"/>
      <c r="Y35" s="82"/>
    </row>
  </sheetData>
  <sheetProtection/>
  <mergeCells count="13">
    <mergeCell ref="M5:Q5"/>
    <mergeCell ref="Q7:Q8"/>
    <mergeCell ref="K7:K8"/>
    <mergeCell ref="P7:P8"/>
    <mergeCell ref="O7:O8"/>
    <mergeCell ref="M7:M8"/>
    <mergeCell ref="N7:N8"/>
    <mergeCell ref="G7:G8"/>
    <mergeCell ref="H7:H8"/>
    <mergeCell ref="I7:I8"/>
    <mergeCell ref="A4:K4"/>
    <mergeCell ref="J7:J8"/>
    <mergeCell ref="F7:F8"/>
  </mergeCells>
  <printOptions/>
  <pageMargins left="0.51" right="0.17" top="0.87" bottom="0.62" header="0.48" footer="0.38"/>
  <pageSetup horizontalDpi="600" verticalDpi="6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44"/>
  <sheetViews>
    <sheetView zoomScale="88" zoomScaleNormal="88" zoomScalePageLayoutView="0" workbookViewId="0" topLeftCell="A1">
      <selection activeCell="Z30" sqref="Z30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8.00390625" style="0" customWidth="1"/>
    <col min="4" max="4" width="2.28125" style="0" customWidth="1"/>
    <col min="5" max="5" width="37.140625" style="0" customWidth="1"/>
    <col min="6" max="6" width="7.421875" style="0" customWidth="1"/>
    <col min="7" max="7" width="6.140625" style="0" customWidth="1"/>
    <col min="8" max="8" width="8.57421875" style="0" customWidth="1"/>
    <col min="9" max="9" width="4.00390625" style="0" customWidth="1"/>
    <col min="10" max="10" width="3.8515625" style="0" customWidth="1"/>
    <col min="11" max="11" width="7.28125" style="0" customWidth="1"/>
    <col min="12" max="12" width="0.9921875" style="84" customWidth="1"/>
    <col min="13" max="13" width="4.00390625" style="0" customWidth="1"/>
    <col min="14" max="14" width="4.7109375" style="0" customWidth="1"/>
    <col min="15" max="15" width="3.7109375" style="0" customWidth="1"/>
    <col min="16" max="16" width="4.8515625" style="0" customWidth="1"/>
    <col min="17" max="17" width="5.00390625" style="0" customWidth="1"/>
    <col min="18" max="18" width="6.28125" style="0" customWidth="1"/>
    <col min="19" max="19" width="0.13671875" style="84" hidden="1" customWidth="1"/>
    <col min="20" max="20" width="9.57421875" style="23" customWidth="1"/>
    <col min="21" max="22" width="9.7109375" style="23" hidden="1" customWidth="1"/>
    <col min="23" max="26" width="9.7109375" style="23" customWidth="1"/>
  </cols>
  <sheetData>
    <row r="1" spans="1:26" ht="12.75">
      <c r="A1" s="75"/>
      <c r="B1" s="76"/>
      <c r="C1" s="77"/>
      <c r="D1" s="77"/>
      <c r="E1" s="77"/>
      <c r="H1" s="84"/>
      <c r="I1" s="84"/>
      <c r="J1" s="84"/>
      <c r="K1" s="108"/>
      <c r="M1" s="84"/>
      <c r="N1" s="84"/>
      <c r="O1" s="84"/>
      <c r="P1" s="84"/>
      <c r="Q1" s="84"/>
      <c r="R1" s="90"/>
      <c r="T1" s="90"/>
      <c r="U1" s="90"/>
      <c r="V1" s="90"/>
      <c r="W1" s="90"/>
      <c r="X1" s="90"/>
      <c r="Y1" s="90"/>
      <c r="Z1" s="90"/>
    </row>
    <row r="2" spans="2:26" ht="18.75">
      <c r="B2" s="165" t="s">
        <v>206</v>
      </c>
      <c r="C2" s="166"/>
      <c r="D2" s="166"/>
      <c r="E2" s="166"/>
      <c r="F2" s="77"/>
      <c r="G2" s="77"/>
      <c r="H2" s="82"/>
      <c r="I2" s="82"/>
      <c r="J2" s="82"/>
      <c r="K2" s="82"/>
      <c r="M2" s="82"/>
      <c r="N2" s="82"/>
      <c r="O2" s="82"/>
      <c r="P2" s="82"/>
      <c r="Q2" s="82"/>
      <c r="R2" s="82"/>
      <c r="T2" s="99"/>
      <c r="U2" s="99"/>
      <c r="V2" s="99"/>
      <c r="W2" s="99"/>
      <c r="X2" s="99"/>
      <c r="Y2" s="99"/>
      <c r="Z2" s="99"/>
    </row>
    <row r="3" ht="13.5" thickBot="1"/>
    <row r="4" spans="1:26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48"/>
      <c r="M4" s="671"/>
      <c r="N4" s="672"/>
      <c r="O4" s="672"/>
      <c r="P4" s="672"/>
      <c r="Q4" s="672"/>
      <c r="R4" s="673"/>
      <c r="S4" s="648"/>
      <c r="T4" s="666"/>
      <c r="U4" s="666"/>
      <c r="V4" s="666"/>
      <c r="W4" s="666"/>
      <c r="X4" s="666"/>
      <c r="Y4" s="666"/>
      <c r="Z4" s="666"/>
    </row>
    <row r="5" spans="1:26" ht="18.75" customHeight="1">
      <c r="A5" s="473"/>
      <c r="B5" s="474"/>
      <c r="C5" s="475"/>
      <c r="D5" s="476"/>
      <c r="E5" s="486"/>
      <c r="F5" s="992" t="s">
        <v>30</v>
      </c>
      <c r="G5" s="993"/>
      <c r="H5" s="993"/>
      <c r="I5" s="993"/>
      <c r="J5" s="993"/>
      <c r="K5" s="994"/>
      <c r="L5" s="650"/>
      <c r="M5" s="992" t="s">
        <v>29</v>
      </c>
      <c r="N5" s="993"/>
      <c r="O5" s="993"/>
      <c r="P5" s="993"/>
      <c r="Q5" s="993"/>
      <c r="R5" s="994"/>
      <c r="S5" s="650"/>
      <c r="T5" s="669"/>
      <c r="U5" s="669"/>
      <c r="V5" s="669"/>
      <c r="W5" s="669"/>
      <c r="X5" s="669"/>
      <c r="Y5" s="669"/>
      <c r="Z5" s="669"/>
    </row>
    <row r="6" spans="1:26" ht="36">
      <c r="A6" s="459"/>
      <c r="B6" s="477" t="s">
        <v>117</v>
      </c>
      <c r="C6" s="478" t="s">
        <v>27</v>
      </c>
      <c r="D6" s="995" t="s">
        <v>28</v>
      </c>
      <c r="E6" s="996"/>
      <c r="F6" s="996"/>
      <c r="G6" s="996"/>
      <c r="H6" s="996"/>
      <c r="I6" s="996"/>
      <c r="J6" s="996"/>
      <c r="K6" s="997"/>
      <c r="L6" s="656"/>
      <c r="M6" s="657"/>
      <c r="N6" s="507"/>
      <c r="O6" s="507"/>
      <c r="P6" s="507"/>
      <c r="Q6" s="507"/>
      <c r="R6" s="655"/>
      <c r="S6" s="656"/>
      <c r="T6" s="669" t="s">
        <v>457</v>
      </c>
      <c r="U6" s="669" t="s">
        <v>532</v>
      </c>
      <c r="V6" s="669" t="s">
        <v>480</v>
      </c>
      <c r="W6" s="669" t="s">
        <v>495</v>
      </c>
      <c r="X6" s="669" t="s">
        <v>522</v>
      </c>
      <c r="Y6" s="669" t="s">
        <v>531</v>
      </c>
      <c r="Z6" s="669" t="s">
        <v>481</v>
      </c>
    </row>
    <row r="7" spans="1:26" ht="12.75">
      <c r="A7" s="463"/>
      <c r="B7" s="481" t="s">
        <v>118</v>
      </c>
      <c r="C7" s="482" t="s">
        <v>116</v>
      </c>
      <c r="D7" s="466"/>
      <c r="E7" s="467" t="s">
        <v>21</v>
      </c>
      <c r="F7" s="971">
        <v>610</v>
      </c>
      <c r="G7" s="973">
        <v>620</v>
      </c>
      <c r="H7" s="973">
        <v>630</v>
      </c>
      <c r="I7" s="973">
        <v>640</v>
      </c>
      <c r="J7" s="981">
        <v>650</v>
      </c>
      <c r="K7" s="986" t="s">
        <v>13</v>
      </c>
      <c r="L7" s="659"/>
      <c r="M7" s="991">
        <v>711</v>
      </c>
      <c r="N7" s="988">
        <v>713</v>
      </c>
      <c r="O7" s="981">
        <v>714</v>
      </c>
      <c r="P7" s="981">
        <v>716</v>
      </c>
      <c r="Q7" s="981">
        <v>717</v>
      </c>
      <c r="R7" s="989" t="s">
        <v>13</v>
      </c>
      <c r="S7" s="659"/>
      <c r="T7" s="669"/>
      <c r="U7" s="669"/>
      <c r="V7" s="669"/>
      <c r="W7" s="669"/>
      <c r="X7" s="669"/>
      <c r="Y7" s="669"/>
      <c r="Z7" s="669" t="s">
        <v>562</v>
      </c>
    </row>
    <row r="8" spans="1:26" ht="13.5" thickBot="1">
      <c r="A8" s="483"/>
      <c r="B8" s="484"/>
      <c r="C8" s="485"/>
      <c r="D8" s="471"/>
      <c r="E8" s="472"/>
      <c r="F8" s="972"/>
      <c r="G8" s="974"/>
      <c r="H8" s="974"/>
      <c r="I8" s="974"/>
      <c r="J8" s="974"/>
      <c r="K8" s="987"/>
      <c r="L8" s="659"/>
      <c r="M8" s="983"/>
      <c r="N8" s="972"/>
      <c r="O8" s="974"/>
      <c r="P8" s="974"/>
      <c r="Q8" s="974"/>
      <c r="R8" s="990"/>
      <c r="S8" s="659"/>
      <c r="T8" s="670"/>
      <c r="U8" s="670"/>
      <c r="V8" s="670"/>
      <c r="W8" s="670"/>
      <c r="X8" s="670"/>
      <c r="Y8" s="670"/>
      <c r="Z8" s="670"/>
    </row>
    <row r="9" spans="1:26" ht="16.5" thickBot="1" thickTop="1">
      <c r="A9" s="69">
        <v>1</v>
      </c>
      <c r="B9" s="732" t="s">
        <v>246</v>
      </c>
      <c r="C9" s="733"/>
      <c r="D9" s="734"/>
      <c r="E9" s="735"/>
      <c r="F9" s="736">
        <v>2400</v>
      </c>
      <c r="G9" s="736">
        <f>G10+G12</f>
        <v>840</v>
      </c>
      <c r="H9" s="736">
        <f>H10+H12+H14+H22+H26+H29</f>
        <v>14228</v>
      </c>
      <c r="I9" s="736">
        <v>0</v>
      </c>
      <c r="J9" s="722">
        <v>0</v>
      </c>
      <c r="K9" s="723">
        <f>SUM(F9:J9)</f>
        <v>17468</v>
      </c>
      <c r="L9" s="720"/>
      <c r="M9" s="721">
        <v>0</v>
      </c>
      <c r="N9" s="736">
        <v>0</v>
      </c>
      <c r="O9" s="736">
        <v>0</v>
      </c>
      <c r="P9" s="736">
        <v>0</v>
      </c>
      <c r="Q9" s="722">
        <v>0</v>
      </c>
      <c r="R9" s="737">
        <f>SUM(M9:Q9)</f>
        <v>0</v>
      </c>
      <c r="S9" s="720"/>
      <c r="T9" s="738">
        <f aca="true" t="shared" si="0" ref="T9:Y9">T10+T12+T14+T22+T26+T29</f>
        <v>17468</v>
      </c>
      <c r="U9" s="738">
        <f t="shared" si="0"/>
        <v>17468</v>
      </c>
      <c r="V9" s="738">
        <f t="shared" si="0"/>
        <v>2981</v>
      </c>
      <c r="W9" s="738">
        <f t="shared" si="0"/>
        <v>31194</v>
      </c>
      <c r="X9" s="738">
        <f t="shared" si="0"/>
        <v>27194</v>
      </c>
      <c r="Y9" s="738">
        <f t="shared" si="0"/>
        <v>26931</v>
      </c>
      <c r="Z9" s="738">
        <f>Z10+Z12+Z14+Z22+Z26+Z29</f>
        <v>22119</v>
      </c>
    </row>
    <row r="10" spans="1:26" ht="13.5" thickTop="1">
      <c r="A10" s="70">
        <v>2</v>
      </c>
      <c r="B10" s="780">
        <v>1</v>
      </c>
      <c r="C10" s="781" t="s">
        <v>132</v>
      </c>
      <c r="D10" s="782"/>
      <c r="E10" s="783"/>
      <c r="F10" s="814">
        <f>F11</f>
        <v>2000</v>
      </c>
      <c r="G10" s="815">
        <f>G11</f>
        <v>700</v>
      </c>
      <c r="H10" s="815">
        <v>543</v>
      </c>
      <c r="I10" s="815"/>
      <c r="J10" s="815"/>
      <c r="K10" s="796">
        <v>3243</v>
      </c>
      <c r="L10" s="776"/>
      <c r="M10" s="817">
        <v>0</v>
      </c>
      <c r="N10" s="815">
        <v>0</v>
      </c>
      <c r="O10" s="815">
        <v>0</v>
      </c>
      <c r="P10" s="815">
        <v>0</v>
      </c>
      <c r="Q10" s="815">
        <v>0</v>
      </c>
      <c r="R10" s="816">
        <f>SUM(M10:Q10)</f>
        <v>0</v>
      </c>
      <c r="S10" s="776"/>
      <c r="T10" s="803">
        <v>3243</v>
      </c>
      <c r="U10" s="803">
        <v>3243</v>
      </c>
      <c r="V10" s="803">
        <v>370</v>
      </c>
      <c r="W10" s="803">
        <v>3243</v>
      </c>
      <c r="X10" s="803">
        <v>3243</v>
      </c>
      <c r="Y10" s="803">
        <v>3680</v>
      </c>
      <c r="Z10" s="803">
        <v>3679</v>
      </c>
    </row>
    <row r="11" spans="1:26" ht="12.75">
      <c r="A11" s="70">
        <f>A10+1</f>
        <v>3</v>
      </c>
      <c r="B11" s="67"/>
      <c r="C11" s="537" t="s">
        <v>137</v>
      </c>
      <c r="D11" s="876" t="s">
        <v>138</v>
      </c>
      <c r="E11" s="552"/>
      <c r="F11" s="546">
        <v>2000</v>
      </c>
      <c r="G11" s="534">
        <v>700</v>
      </c>
      <c r="H11" s="547">
        <v>543</v>
      </c>
      <c r="I11" s="546"/>
      <c r="J11" s="534"/>
      <c r="K11" s="535">
        <v>3243</v>
      </c>
      <c r="L11" s="531"/>
      <c r="M11" s="549"/>
      <c r="N11" s="534"/>
      <c r="O11" s="534"/>
      <c r="P11" s="534"/>
      <c r="Q11" s="534"/>
      <c r="R11" s="548">
        <f>SUM(M11:Q11)</f>
        <v>0</v>
      </c>
      <c r="S11" s="531"/>
      <c r="T11" s="536">
        <v>3243</v>
      </c>
      <c r="U11" s="536">
        <v>3243</v>
      </c>
      <c r="V11" s="536">
        <v>370</v>
      </c>
      <c r="W11" s="536">
        <v>3243</v>
      </c>
      <c r="X11" s="536">
        <v>3243</v>
      </c>
      <c r="Y11" s="536">
        <v>3680</v>
      </c>
      <c r="Z11" s="536">
        <v>3679</v>
      </c>
    </row>
    <row r="12" spans="1:26" s="133" customFormat="1" ht="12.75">
      <c r="A12" s="70">
        <v>4</v>
      </c>
      <c r="B12" s="780">
        <v>2</v>
      </c>
      <c r="C12" s="822" t="s">
        <v>119</v>
      </c>
      <c r="D12" s="823"/>
      <c r="E12" s="823"/>
      <c r="F12" s="805">
        <v>400</v>
      </c>
      <c r="G12" s="805">
        <v>140</v>
      </c>
      <c r="H12" s="805">
        <v>295</v>
      </c>
      <c r="I12" s="805"/>
      <c r="J12" s="805"/>
      <c r="K12" s="785">
        <f>SUM(F12:J12)</f>
        <v>835</v>
      </c>
      <c r="L12" s="785"/>
      <c r="M12" s="805">
        <v>0</v>
      </c>
      <c r="N12" s="805">
        <v>0</v>
      </c>
      <c r="O12" s="805">
        <v>0</v>
      </c>
      <c r="P12" s="805">
        <v>0</v>
      </c>
      <c r="Q12" s="805">
        <v>0</v>
      </c>
      <c r="R12" s="805">
        <f>SUM(M12:Q12)</f>
        <v>0</v>
      </c>
      <c r="S12" s="805"/>
      <c r="T12" s="785">
        <v>835</v>
      </c>
      <c r="U12" s="785">
        <v>835</v>
      </c>
      <c r="V12" s="785">
        <v>0</v>
      </c>
      <c r="W12" s="785">
        <v>861</v>
      </c>
      <c r="X12" s="785">
        <v>861</v>
      </c>
      <c r="Y12" s="785">
        <v>861</v>
      </c>
      <c r="Z12" s="785">
        <v>861</v>
      </c>
    </row>
    <row r="13" spans="1:26" s="77" customFormat="1" ht="12.75">
      <c r="A13" s="69">
        <v>5</v>
      </c>
      <c r="B13" s="418"/>
      <c r="C13" s="877" t="s">
        <v>392</v>
      </c>
      <c r="D13" s="878" t="s">
        <v>357</v>
      </c>
      <c r="E13" s="878"/>
      <c r="F13" s="867">
        <v>400</v>
      </c>
      <c r="G13" s="867">
        <v>140</v>
      </c>
      <c r="H13" s="867">
        <v>295</v>
      </c>
      <c r="I13" s="867"/>
      <c r="J13" s="867"/>
      <c r="K13" s="868">
        <v>835</v>
      </c>
      <c r="L13" s="868"/>
      <c r="M13" s="867"/>
      <c r="N13" s="867"/>
      <c r="O13" s="867"/>
      <c r="P13" s="867"/>
      <c r="Q13" s="867"/>
      <c r="R13" s="867"/>
      <c r="S13" s="867"/>
      <c r="T13" s="868">
        <v>835</v>
      </c>
      <c r="U13" s="868">
        <v>835</v>
      </c>
      <c r="V13" s="868">
        <v>0</v>
      </c>
      <c r="W13" s="868">
        <v>861</v>
      </c>
      <c r="X13" s="868">
        <v>861</v>
      </c>
      <c r="Y13" s="868">
        <v>861</v>
      </c>
      <c r="Z13" s="868">
        <v>861</v>
      </c>
    </row>
    <row r="14" spans="1:26" ht="12.75">
      <c r="A14" s="69">
        <v>6</v>
      </c>
      <c r="B14" s="769">
        <v>3</v>
      </c>
      <c r="C14" s="770" t="s">
        <v>133</v>
      </c>
      <c r="D14" s="771"/>
      <c r="E14" s="772"/>
      <c r="F14" s="818"/>
      <c r="G14" s="794"/>
      <c r="H14" s="794">
        <f>H15</f>
        <v>3900</v>
      </c>
      <c r="I14" s="794"/>
      <c r="J14" s="819"/>
      <c r="K14" s="810">
        <f aca="true" t="shared" si="1" ref="K14:K28">SUM(F14:J14)</f>
        <v>3900</v>
      </c>
      <c r="L14" s="776"/>
      <c r="M14" s="820">
        <v>0</v>
      </c>
      <c r="N14" s="819">
        <v>0</v>
      </c>
      <c r="O14" s="819">
        <v>0</v>
      </c>
      <c r="P14" s="794">
        <v>0</v>
      </c>
      <c r="Q14" s="794">
        <v>0</v>
      </c>
      <c r="R14" s="821">
        <v>0</v>
      </c>
      <c r="S14" s="776"/>
      <c r="T14" s="813">
        <v>3900</v>
      </c>
      <c r="U14" s="813">
        <v>3900</v>
      </c>
      <c r="V14" s="813">
        <v>108</v>
      </c>
      <c r="W14" s="813">
        <v>13600</v>
      </c>
      <c r="X14" s="813">
        <v>13600</v>
      </c>
      <c r="Y14" s="813">
        <v>12900</v>
      </c>
      <c r="Z14" s="813">
        <v>10944</v>
      </c>
    </row>
    <row r="15" spans="1:26" ht="12.75">
      <c r="A15" s="70">
        <v>7</v>
      </c>
      <c r="B15" s="67"/>
      <c r="C15" s="537" t="s">
        <v>140</v>
      </c>
      <c r="D15" s="538" t="s">
        <v>153</v>
      </c>
      <c r="E15" s="526"/>
      <c r="F15" s="527"/>
      <c r="G15" s="534"/>
      <c r="H15" s="534">
        <f>SUM(H16:H20)</f>
        <v>3900</v>
      </c>
      <c r="I15" s="546"/>
      <c r="J15" s="534"/>
      <c r="K15" s="548">
        <f t="shared" si="1"/>
        <v>3900</v>
      </c>
      <c r="L15" s="531"/>
      <c r="M15" s="549"/>
      <c r="N15" s="534"/>
      <c r="O15" s="534"/>
      <c r="P15" s="534"/>
      <c r="Q15" s="534">
        <v>0</v>
      </c>
      <c r="R15" s="548">
        <f aca="true" t="shared" si="2" ref="R15:R28">SUM(M15:Q15)</f>
        <v>0</v>
      </c>
      <c r="S15" s="531"/>
      <c r="T15" s="536">
        <f>SUM(T16:T20)</f>
        <v>3900</v>
      </c>
      <c r="U15" s="536">
        <f>SUM(U16:U20)</f>
        <v>3900</v>
      </c>
      <c r="V15" s="536">
        <v>108</v>
      </c>
      <c r="W15" s="536">
        <v>13600</v>
      </c>
      <c r="X15" s="536">
        <v>13600</v>
      </c>
      <c r="Y15" s="536">
        <v>12900</v>
      </c>
      <c r="Z15" s="536">
        <v>10944</v>
      </c>
    </row>
    <row r="16" spans="1:26" ht="12.75">
      <c r="A16" s="69">
        <v>8</v>
      </c>
      <c r="B16" s="73"/>
      <c r="C16" s="244"/>
      <c r="D16" s="220" t="s">
        <v>22</v>
      </c>
      <c r="E16" s="221" t="s">
        <v>170</v>
      </c>
      <c r="F16" s="246"/>
      <c r="G16" s="247"/>
      <c r="H16" s="248">
        <v>1500</v>
      </c>
      <c r="I16" s="249"/>
      <c r="J16" s="247"/>
      <c r="K16" s="250">
        <f t="shared" si="1"/>
        <v>1500</v>
      </c>
      <c r="L16" s="179"/>
      <c r="M16" s="251"/>
      <c r="N16" s="247"/>
      <c r="O16" s="247"/>
      <c r="P16" s="247"/>
      <c r="Q16" s="247"/>
      <c r="R16" s="250">
        <f t="shared" si="2"/>
        <v>0</v>
      </c>
      <c r="S16" s="179"/>
      <c r="T16" s="261">
        <v>1500</v>
      </c>
      <c r="U16" s="261">
        <v>1500</v>
      </c>
      <c r="V16" s="261">
        <v>89</v>
      </c>
      <c r="W16" s="261">
        <v>1500</v>
      </c>
      <c r="X16" s="910">
        <v>1500</v>
      </c>
      <c r="Y16" s="910">
        <v>1300</v>
      </c>
      <c r="Z16" s="910">
        <v>454</v>
      </c>
    </row>
    <row r="17" spans="1:26" ht="12.75">
      <c r="A17" s="69">
        <v>9</v>
      </c>
      <c r="B17" s="73"/>
      <c r="C17" s="244"/>
      <c r="D17" s="220" t="s">
        <v>23</v>
      </c>
      <c r="E17" s="221" t="s">
        <v>333</v>
      </c>
      <c r="F17" s="246"/>
      <c r="G17" s="247"/>
      <c r="H17" s="248">
        <v>2000</v>
      </c>
      <c r="I17" s="249"/>
      <c r="J17" s="247"/>
      <c r="K17" s="250">
        <f t="shared" si="1"/>
        <v>2000</v>
      </c>
      <c r="L17" s="179"/>
      <c r="M17" s="251"/>
      <c r="N17" s="247"/>
      <c r="O17" s="247"/>
      <c r="P17" s="247"/>
      <c r="Q17" s="247"/>
      <c r="R17" s="250">
        <f t="shared" si="2"/>
        <v>0</v>
      </c>
      <c r="S17" s="179"/>
      <c r="T17" s="261">
        <v>2000</v>
      </c>
      <c r="U17" s="261">
        <v>2000</v>
      </c>
      <c r="V17" s="261">
        <v>19</v>
      </c>
      <c r="W17" s="261">
        <v>2000</v>
      </c>
      <c r="X17" s="910">
        <v>2000</v>
      </c>
      <c r="Y17" s="910">
        <v>1500</v>
      </c>
      <c r="Z17" s="910">
        <v>781</v>
      </c>
    </row>
    <row r="18" spans="1:26" ht="12.75">
      <c r="A18" s="69">
        <v>10</v>
      </c>
      <c r="B18" s="73"/>
      <c r="C18" s="244"/>
      <c r="D18" s="220" t="s">
        <v>24</v>
      </c>
      <c r="E18" s="263" t="s">
        <v>511</v>
      </c>
      <c r="F18" s="246"/>
      <c r="G18" s="247"/>
      <c r="H18" s="248">
        <v>0</v>
      </c>
      <c r="I18" s="249"/>
      <c r="J18" s="247"/>
      <c r="K18" s="250">
        <v>0</v>
      </c>
      <c r="L18" s="179"/>
      <c r="M18" s="251"/>
      <c r="N18" s="247"/>
      <c r="O18" s="247"/>
      <c r="P18" s="247"/>
      <c r="Q18" s="247"/>
      <c r="R18" s="250">
        <v>0</v>
      </c>
      <c r="S18" s="179"/>
      <c r="T18" s="261">
        <v>0</v>
      </c>
      <c r="U18" s="261">
        <v>0</v>
      </c>
      <c r="V18" s="261">
        <v>0</v>
      </c>
      <c r="W18" s="910">
        <v>6630</v>
      </c>
      <c r="X18" s="910">
        <v>6630</v>
      </c>
      <c r="Y18" s="910">
        <v>6630</v>
      </c>
      <c r="Z18" s="910">
        <v>6639</v>
      </c>
    </row>
    <row r="19" spans="1:26" ht="12.75">
      <c r="A19" s="69">
        <v>11</v>
      </c>
      <c r="B19" s="73"/>
      <c r="C19" s="244"/>
      <c r="D19" s="220" t="s">
        <v>25</v>
      </c>
      <c r="E19" s="913" t="s">
        <v>520</v>
      </c>
      <c r="F19" s="246"/>
      <c r="G19" s="247"/>
      <c r="H19" s="248">
        <v>0</v>
      </c>
      <c r="I19" s="249"/>
      <c r="J19" s="247"/>
      <c r="K19" s="250">
        <v>0</v>
      </c>
      <c r="L19" s="179"/>
      <c r="M19" s="251"/>
      <c r="N19" s="247"/>
      <c r="O19" s="247"/>
      <c r="P19" s="247"/>
      <c r="Q19" s="247"/>
      <c r="R19" s="250">
        <v>0</v>
      </c>
      <c r="S19" s="179"/>
      <c r="T19" s="261">
        <v>0</v>
      </c>
      <c r="U19" s="261">
        <v>0</v>
      </c>
      <c r="V19" s="261">
        <v>0</v>
      </c>
      <c r="W19" s="910">
        <v>1070</v>
      </c>
      <c r="X19" s="910">
        <v>1070</v>
      </c>
      <c r="Y19" s="910">
        <v>1070</v>
      </c>
      <c r="Z19" s="910">
        <v>1070</v>
      </c>
    </row>
    <row r="20" spans="1:26" ht="12.75">
      <c r="A20" s="69">
        <v>12</v>
      </c>
      <c r="B20" s="73"/>
      <c r="C20" s="262"/>
      <c r="D20" s="232" t="s">
        <v>26</v>
      </c>
      <c r="E20" s="263" t="s">
        <v>426</v>
      </c>
      <c r="F20" s="246"/>
      <c r="G20" s="247"/>
      <c r="H20" s="248">
        <v>400</v>
      </c>
      <c r="I20" s="249"/>
      <c r="J20" s="247"/>
      <c r="K20" s="250">
        <v>400</v>
      </c>
      <c r="L20" s="179"/>
      <c r="M20" s="251"/>
      <c r="N20" s="247"/>
      <c r="O20" s="247"/>
      <c r="P20" s="247"/>
      <c r="Q20" s="247"/>
      <c r="R20" s="250">
        <v>0</v>
      </c>
      <c r="S20" s="179"/>
      <c r="T20" s="261">
        <v>400</v>
      </c>
      <c r="U20" s="261">
        <v>400</v>
      </c>
      <c r="V20" s="261">
        <v>0</v>
      </c>
      <c r="W20" s="261">
        <v>400</v>
      </c>
      <c r="X20" s="261">
        <v>400</v>
      </c>
      <c r="Y20" s="261">
        <v>400</v>
      </c>
      <c r="Z20" s="910">
        <v>0</v>
      </c>
    </row>
    <row r="21" spans="1:26" ht="12.75">
      <c r="A21" s="69">
        <v>13</v>
      </c>
      <c r="B21" s="73"/>
      <c r="C21" s="262"/>
      <c r="D21" s="232" t="s">
        <v>122</v>
      </c>
      <c r="E21" s="263" t="s">
        <v>514</v>
      </c>
      <c r="F21" s="228"/>
      <c r="G21" s="247"/>
      <c r="H21" s="248">
        <v>0</v>
      </c>
      <c r="I21" s="249"/>
      <c r="J21" s="247"/>
      <c r="K21" s="250">
        <v>0</v>
      </c>
      <c r="L21" s="179"/>
      <c r="M21" s="251"/>
      <c r="N21" s="247"/>
      <c r="O21" s="247"/>
      <c r="P21" s="247"/>
      <c r="Q21" s="247"/>
      <c r="R21" s="250">
        <v>0</v>
      </c>
      <c r="S21" s="179"/>
      <c r="T21" s="261">
        <v>0</v>
      </c>
      <c r="U21" s="261">
        <v>0</v>
      </c>
      <c r="V21" s="261">
        <v>0</v>
      </c>
      <c r="W21" s="261">
        <v>2000</v>
      </c>
      <c r="X21" s="261">
        <v>2000</v>
      </c>
      <c r="Y21" s="261">
        <v>2000</v>
      </c>
      <c r="Z21" s="910">
        <v>2000</v>
      </c>
    </row>
    <row r="22" spans="1:26" ht="12.75">
      <c r="A22" s="69">
        <v>14</v>
      </c>
      <c r="B22" s="780">
        <v>4</v>
      </c>
      <c r="C22" s="822" t="s">
        <v>134</v>
      </c>
      <c r="D22" s="823"/>
      <c r="E22" s="823"/>
      <c r="F22" s="785"/>
      <c r="G22" s="815"/>
      <c r="H22" s="815">
        <f>H23</f>
        <v>1290</v>
      </c>
      <c r="I22" s="815"/>
      <c r="J22" s="824"/>
      <c r="K22" s="816">
        <f t="shared" si="1"/>
        <v>1290</v>
      </c>
      <c r="L22" s="776"/>
      <c r="M22" s="825">
        <v>0</v>
      </c>
      <c r="N22" s="824">
        <v>0</v>
      </c>
      <c r="O22" s="824">
        <v>0</v>
      </c>
      <c r="P22" s="824">
        <v>0</v>
      </c>
      <c r="Q22" s="824">
        <v>0</v>
      </c>
      <c r="R22" s="826">
        <f t="shared" si="2"/>
        <v>0</v>
      </c>
      <c r="S22" s="807"/>
      <c r="T22" s="827">
        <v>1290</v>
      </c>
      <c r="U22" s="827">
        <v>1290</v>
      </c>
      <c r="V22" s="827">
        <v>499</v>
      </c>
      <c r="W22" s="827">
        <v>1290</v>
      </c>
      <c r="X22" s="827">
        <v>1290</v>
      </c>
      <c r="Y22" s="827">
        <v>1290</v>
      </c>
      <c r="Z22" s="827">
        <v>1187</v>
      </c>
    </row>
    <row r="23" spans="1:26" ht="12.75">
      <c r="A23" s="70">
        <v>15</v>
      </c>
      <c r="B23" s="67"/>
      <c r="C23" s="540" t="s">
        <v>358</v>
      </c>
      <c r="D23" s="525" t="s">
        <v>0</v>
      </c>
      <c r="E23" s="525"/>
      <c r="F23" s="553"/>
      <c r="G23" s="554"/>
      <c r="H23" s="555">
        <f>H24+H25</f>
        <v>1290</v>
      </c>
      <c r="I23" s="556"/>
      <c r="J23" s="554"/>
      <c r="K23" s="557">
        <f t="shared" si="1"/>
        <v>1290</v>
      </c>
      <c r="L23" s="558"/>
      <c r="M23" s="559"/>
      <c r="N23" s="554"/>
      <c r="O23" s="554"/>
      <c r="P23" s="554"/>
      <c r="Q23" s="554"/>
      <c r="R23" s="557">
        <f t="shared" si="2"/>
        <v>0</v>
      </c>
      <c r="S23" s="558"/>
      <c r="T23" s="560">
        <f>T24+T25</f>
        <v>1290</v>
      </c>
      <c r="U23" s="560">
        <f>U24+U25</f>
        <v>1290</v>
      </c>
      <c r="V23" s="560">
        <v>499</v>
      </c>
      <c r="W23" s="560">
        <f>W24+W25</f>
        <v>1290</v>
      </c>
      <c r="X23" s="560">
        <f>X24+X25</f>
        <v>1290</v>
      </c>
      <c r="Y23" s="560">
        <f>Y24+Y25</f>
        <v>1290</v>
      </c>
      <c r="Z23" s="560">
        <v>1187</v>
      </c>
    </row>
    <row r="24" spans="1:26" s="129" customFormat="1" ht="12.75">
      <c r="A24" s="131">
        <v>16</v>
      </c>
      <c r="B24" s="128"/>
      <c r="C24" s="264"/>
      <c r="D24" s="238">
        <v>1</v>
      </c>
      <c r="E24" s="238" t="s">
        <v>171</v>
      </c>
      <c r="F24" s="265"/>
      <c r="G24" s="266"/>
      <c r="H24" s="267">
        <v>1000</v>
      </c>
      <c r="I24" s="268"/>
      <c r="J24" s="266"/>
      <c r="K24" s="269">
        <f t="shared" si="1"/>
        <v>1000</v>
      </c>
      <c r="L24" s="270"/>
      <c r="M24" s="271"/>
      <c r="N24" s="266"/>
      <c r="O24" s="266"/>
      <c r="P24" s="266"/>
      <c r="Q24" s="266"/>
      <c r="R24" s="269"/>
      <c r="S24" s="270"/>
      <c r="T24" s="272">
        <v>1000</v>
      </c>
      <c r="U24" s="272">
        <v>1000</v>
      </c>
      <c r="V24" s="272">
        <v>216</v>
      </c>
      <c r="W24" s="272">
        <v>1000</v>
      </c>
      <c r="X24" s="272">
        <v>1000</v>
      </c>
      <c r="Y24" s="272">
        <v>1000</v>
      </c>
      <c r="Z24" s="272">
        <v>904</v>
      </c>
    </row>
    <row r="25" spans="1:26" s="129" customFormat="1" ht="12.75">
      <c r="A25" s="131">
        <v>17</v>
      </c>
      <c r="B25" s="128"/>
      <c r="C25" s="264"/>
      <c r="D25" s="273">
        <v>2</v>
      </c>
      <c r="E25" s="238" t="s">
        <v>338</v>
      </c>
      <c r="F25" s="265"/>
      <c r="G25" s="266"/>
      <c r="H25" s="267">
        <v>290</v>
      </c>
      <c r="I25" s="268"/>
      <c r="J25" s="266"/>
      <c r="K25" s="269">
        <v>290</v>
      </c>
      <c r="L25" s="270"/>
      <c r="M25" s="271"/>
      <c r="N25" s="266"/>
      <c r="O25" s="266"/>
      <c r="P25" s="266"/>
      <c r="Q25" s="266"/>
      <c r="R25" s="269"/>
      <c r="S25" s="270"/>
      <c r="T25" s="272">
        <v>290</v>
      </c>
      <c r="U25" s="272">
        <v>290</v>
      </c>
      <c r="V25" s="272">
        <v>283</v>
      </c>
      <c r="W25" s="272">
        <v>290</v>
      </c>
      <c r="X25" s="272">
        <v>290</v>
      </c>
      <c r="Y25" s="272">
        <v>290</v>
      </c>
      <c r="Z25" s="272">
        <v>283</v>
      </c>
    </row>
    <row r="26" spans="1:26" ht="12.75">
      <c r="A26" s="69">
        <v>18</v>
      </c>
      <c r="B26" s="780">
        <v>5</v>
      </c>
      <c r="C26" s="781" t="s">
        <v>172</v>
      </c>
      <c r="D26" s="782"/>
      <c r="E26" s="783"/>
      <c r="F26" s="828"/>
      <c r="G26" s="829"/>
      <c r="H26" s="815">
        <f>H27</f>
        <v>2200</v>
      </c>
      <c r="I26" s="828"/>
      <c r="J26" s="829"/>
      <c r="K26" s="830">
        <f t="shared" si="1"/>
        <v>2200</v>
      </c>
      <c r="L26" s="831"/>
      <c r="M26" s="832">
        <v>0</v>
      </c>
      <c r="N26" s="829">
        <v>0</v>
      </c>
      <c r="O26" s="829">
        <v>0</v>
      </c>
      <c r="P26" s="829">
        <v>0</v>
      </c>
      <c r="Q26" s="829">
        <v>0</v>
      </c>
      <c r="R26" s="833">
        <f t="shared" si="2"/>
        <v>0</v>
      </c>
      <c r="S26" s="834"/>
      <c r="T26" s="827">
        <v>2200</v>
      </c>
      <c r="U26" s="827">
        <v>2200</v>
      </c>
      <c r="V26" s="827">
        <v>462</v>
      </c>
      <c r="W26" s="827">
        <v>2200</v>
      </c>
      <c r="X26" s="827">
        <v>2200</v>
      </c>
      <c r="Y26" s="827">
        <v>2200</v>
      </c>
      <c r="Z26" s="827">
        <v>1923</v>
      </c>
    </row>
    <row r="27" spans="1:26" ht="12.75">
      <c r="A27" s="69">
        <v>19</v>
      </c>
      <c r="B27" s="67"/>
      <c r="C27" s="537" t="s">
        <v>1</v>
      </c>
      <c r="D27" s="538" t="s">
        <v>0</v>
      </c>
      <c r="E27" s="526"/>
      <c r="F27" s="561"/>
      <c r="G27" s="554"/>
      <c r="H27" s="555">
        <v>2200</v>
      </c>
      <c r="I27" s="556"/>
      <c r="J27" s="554"/>
      <c r="K27" s="557">
        <f t="shared" si="1"/>
        <v>2200</v>
      </c>
      <c r="L27" s="558"/>
      <c r="M27" s="549"/>
      <c r="N27" s="534"/>
      <c r="O27" s="534"/>
      <c r="P27" s="534"/>
      <c r="Q27" s="534"/>
      <c r="R27" s="548">
        <f t="shared" si="2"/>
        <v>0</v>
      </c>
      <c r="S27" s="531"/>
      <c r="T27" s="536">
        <v>2200</v>
      </c>
      <c r="U27" s="536">
        <v>2200</v>
      </c>
      <c r="V27" s="536">
        <v>462</v>
      </c>
      <c r="W27" s="536">
        <v>2200</v>
      </c>
      <c r="X27" s="536">
        <v>2200</v>
      </c>
      <c r="Y27" s="536">
        <v>2200</v>
      </c>
      <c r="Z27" s="536">
        <v>1923</v>
      </c>
    </row>
    <row r="28" spans="1:26" ht="12.75">
      <c r="A28" s="70">
        <v>20</v>
      </c>
      <c r="B28" s="86"/>
      <c r="C28" s="274"/>
      <c r="D28" s="315" t="s">
        <v>22</v>
      </c>
      <c r="E28" s="221" t="s">
        <v>305</v>
      </c>
      <c r="F28" s="246"/>
      <c r="G28" s="228"/>
      <c r="H28" s="235">
        <v>2200</v>
      </c>
      <c r="I28" s="246"/>
      <c r="J28" s="228"/>
      <c r="K28" s="230">
        <f t="shared" si="1"/>
        <v>2200</v>
      </c>
      <c r="L28" s="275"/>
      <c r="M28" s="236"/>
      <c r="N28" s="228"/>
      <c r="O28" s="228"/>
      <c r="P28" s="228"/>
      <c r="Q28" s="228"/>
      <c r="R28" s="230">
        <f t="shared" si="2"/>
        <v>0</v>
      </c>
      <c r="S28" s="275"/>
      <c r="T28" s="276">
        <v>2200</v>
      </c>
      <c r="U28" s="276">
        <v>2200</v>
      </c>
      <c r="V28" s="276">
        <v>462</v>
      </c>
      <c r="W28" s="276">
        <v>2200</v>
      </c>
      <c r="X28" s="276">
        <v>2200</v>
      </c>
      <c r="Y28" s="276">
        <v>2200</v>
      </c>
      <c r="Z28" s="276">
        <v>1923</v>
      </c>
    </row>
    <row r="29" spans="1:26" ht="12.75">
      <c r="A29" s="168">
        <v>21</v>
      </c>
      <c r="B29" s="780">
        <v>6</v>
      </c>
      <c r="C29" s="781" t="s">
        <v>266</v>
      </c>
      <c r="D29" s="771"/>
      <c r="E29" s="783"/>
      <c r="F29" s="828"/>
      <c r="G29" s="829"/>
      <c r="H29" s="815">
        <f>H30+H33</f>
        <v>6000</v>
      </c>
      <c r="I29" s="828"/>
      <c r="J29" s="829"/>
      <c r="K29" s="830">
        <f>SUM(F29:J29)</f>
        <v>6000</v>
      </c>
      <c r="L29" s="831"/>
      <c r="M29" s="832">
        <v>0</v>
      </c>
      <c r="N29" s="829">
        <v>0</v>
      </c>
      <c r="O29" s="829">
        <v>0</v>
      </c>
      <c r="P29" s="829">
        <v>0</v>
      </c>
      <c r="Q29" s="829">
        <v>0</v>
      </c>
      <c r="R29" s="833">
        <f>SUM(M29:Q29)</f>
        <v>0</v>
      </c>
      <c r="S29" s="834"/>
      <c r="T29" s="827">
        <v>6000</v>
      </c>
      <c r="U29" s="827">
        <v>6000</v>
      </c>
      <c r="V29" s="827">
        <v>1542</v>
      </c>
      <c r="W29" s="827">
        <v>10000</v>
      </c>
      <c r="X29" s="827">
        <v>6000</v>
      </c>
      <c r="Y29" s="827">
        <v>6000</v>
      </c>
      <c r="Z29" s="827">
        <v>3525</v>
      </c>
    </row>
    <row r="30" spans="1:26" ht="12.75">
      <c r="A30" s="168">
        <v>22</v>
      </c>
      <c r="B30" s="72"/>
      <c r="C30" s="537" t="s">
        <v>267</v>
      </c>
      <c r="D30" s="538" t="s">
        <v>266</v>
      </c>
      <c r="E30" s="526"/>
      <c r="F30" s="561"/>
      <c r="G30" s="554"/>
      <c r="H30" s="555">
        <v>4600</v>
      </c>
      <c r="I30" s="556"/>
      <c r="J30" s="554"/>
      <c r="K30" s="557">
        <f>SUM(F30:J30)</f>
        <v>4600</v>
      </c>
      <c r="L30" s="558"/>
      <c r="M30" s="549"/>
      <c r="N30" s="534"/>
      <c r="O30" s="534"/>
      <c r="P30" s="534"/>
      <c r="Q30" s="534"/>
      <c r="R30" s="548">
        <f>SUM(M30:Q30)</f>
        <v>0</v>
      </c>
      <c r="S30" s="531"/>
      <c r="T30" s="562">
        <v>4600</v>
      </c>
      <c r="U30" s="562">
        <v>4600</v>
      </c>
      <c r="V30" s="562">
        <v>1180</v>
      </c>
      <c r="W30" s="562">
        <v>8600</v>
      </c>
      <c r="X30" s="562">
        <v>4600</v>
      </c>
      <c r="Y30" s="562">
        <v>4600</v>
      </c>
      <c r="Z30" s="562">
        <v>2278</v>
      </c>
    </row>
    <row r="31" spans="1:26" ht="12.75">
      <c r="A31" s="168">
        <v>23</v>
      </c>
      <c r="B31" s="72"/>
      <c r="C31" s="237"/>
      <c r="D31" s="277">
        <v>1</v>
      </c>
      <c r="E31" s="278" t="s">
        <v>402</v>
      </c>
      <c r="F31" s="279"/>
      <c r="G31" s="266"/>
      <c r="H31" s="267">
        <v>1000</v>
      </c>
      <c r="I31" s="268"/>
      <c r="J31" s="266"/>
      <c r="K31" s="269">
        <v>1000</v>
      </c>
      <c r="L31" s="270"/>
      <c r="M31" s="138"/>
      <c r="N31" s="136"/>
      <c r="O31" s="136"/>
      <c r="P31" s="136"/>
      <c r="Q31" s="136"/>
      <c r="R31" s="164">
        <v>0</v>
      </c>
      <c r="S31" s="139"/>
      <c r="T31" s="306">
        <v>1000</v>
      </c>
      <c r="U31" s="306">
        <v>1000</v>
      </c>
      <c r="V31" s="306">
        <v>0</v>
      </c>
      <c r="W31" s="306">
        <v>5000</v>
      </c>
      <c r="X31" s="306">
        <v>1000</v>
      </c>
      <c r="Y31" s="306">
        <v>1000</v>
      </c>
      <c r="Z31" s="306">
        <v>130</v>
      </c>
    </row>
    <row r="32" spans="1:26" ht="13.5" thickBot="1">
      <c r="A32" s="169">
        <v>24</v>
      </c>
      <c r="B32" s="170"/>
      <c r="C32" s="258"/>
      <c r="D32" s="280" t="s">
        <v>23</v>
      </c>
      <c r="E32" s="281" t="s">
        <v>170</v>
      </c>
      <c r="F32" s="259"/>
      <c r="G32" s="255"/>
      <c r="H32" s="260">
        <v>3600</v>
      </c>
      <c r="I32" s="259"/>
      <c r="J32" s="255"/>
      <c r="K32" s="257">
        <f>SUM(F32:J32)</f>
        <v>3600</v>
      </c>
      <c r="L32" s="275"/>
      <c r="M32" s="254"/>
      <c r="N32" s="255"/>
      <c r="O32" s="255"/>
      <c r="P32" s="255"/>
      <c r="Q32" s="255"/>
      <c r="R32" s="257">
        <f>SUM(M32:Q32)</f>
        <v>0</v>
      </c>
      <c r="S32" s="275"/>
      <c r="T32" s="282">
        <v>3600</v>
      </c>
      <c r="U32" s="282">
        <v>3600</v>
      </c>
      <c r="V32" s="282">
        <v>1180</v>
      </c>
      <c r="W32" s="282">
        <v>3600</v>
      </c>
      <c r="X32" s="282">
        <v>3600</v>
      </c>
      <c r="Y32" s="282">
        <v>3600</v>
      </c>
      <c r="Z32" s="282">
        <v>2148</v>
      </c>
    </row>
    <row r="33" spans="1:26" ht="13.5" thickBot="1">
      <c r="A33" s="169">
        <v>25</v>
      </c>
      <c r="B33" s="170"/>
      <c r="C33" s="563" t="s">
        <v>359</v>
      </c>
      <c r="D33" s="564" t="s">
        <v>360</v>
      </c>
      <c r="E33" s="565"/>
      <c r="F33" s="566"/>
      <c r="G33" s="567"/>
      <c r="H33" s="568">
        <v>1400</v>
      </c>
      <c r="I33" s="566"/>
      <c r="J33" s="567"/>
      <c r="K33" s="569">
        <f>SUM(F33:J33)</f>
        <v>1400</v>
      </c>
      <c r="L33" s="570"/>
      <c r="M33" s="571"/>
      <c r="N33" s="567"/>
      <c r="O33" s="567"/>
      <c r="P33" s="567"/>
      <c r="Q33" s="567"/>
      <c r="R33" s="569">
        <f>SUM(M33:Q33)</f>
        <v>0</v>
      </c>
      <c r="S33" s="570"/>
      <c r="T33" s="572">
        <v>1400</v>
      </c>
      <c r="U33" s="572">
        <v>1400</v>
      </c>
      <c r="V33" s="572">
        <v>362</v>
      </c>
      <c r="W33" s="572">
        <v>1400</v>
      </c>
      <c r="X33" s="572">
        <v>1400</v>
      </c>
      <c r="Y33" s="572">
        <v>1400</v>
      </c>
      <c r="Z33" s="572">
        <v>1247</v>
      </c>
    </row>
    <row r="34" spans="1:26" ht="13.5" thickBot="1">
      <c r="A34" s="169">
        <v>26</v>
      </c>
      <c r="B34" s="170"/>
      <c r="C34" s="258"/>
      <c r="D34" s="280" t="s">
        <v>22</v>
      </c>
      <c r="E34" s="281" t="s">
        <v>342</v>
      </c>
      <c r="F34" s="259"/>
      <c r="G34" s="255"/>
      <c r="H34" s="260">
        <v>1400</v>
      </c>
      <c r="I34" s="259"/>
      <c r="J34" s="255"/>
      <c r="K34" s="257">
        <f>SUM(F34:J34)</f>
        <v>1400</v>
      </c>
      <c r="L34" s="275"/>
      <c r="M34" s="254"/>
      <c r="N34" s="255"/>
      <c r="O34" s="255"/>
      <c r="P34" s="255"/>
      <c r="Q34" s="255"/>
      <c r="R34" s="257">
        <f>SUM(M34:Q34)</f>
        <v>0</v>
      </c>
      <c r="S34" s="275"/>
      <c r="T34" s="282">
        <v>1400</v>
      </c>
      <c r="U34" s="282">
        <v>1400</v>
      </c>
      <c r="V34" s="282">
        <v>362</v>
      </c>
      <c r="W34" s="282">
        <v>1400</v>
      </c>
      <c r="X34" s="282">
        <v>1400</v>
      </c>
      <c r="Y34" s="282">
        <v>1400</v>
      </c>
      <c r="Z34" s="282">
        <v>1247</v>
      </c>
    </row>
    <row r="35" spans="7:26" ht="12.75">
      <c r="G35" s="82"/>
      <c r="H35" s="82"/>
      <c r="I35" s="82"/>
      <c r="J35" s="82"/>
      <c r="K35" s="82"/>
      <c r="M35" s="82"/>
      <c r="N35" s="82"/>
      <c r="O35" s="82"/>
      <c r="P35" s="82"/>
      <c r="Q35" s="82"/>
      <c r="R35" s="82"/>
      <c r="T35" s="99"/>
      <c r="U35" s="99"/>
      <c r="V35" s="99"/>
      <c r="W35" s="99"/>
      <c r="X35" s="99"/>
      <c r="Y35" s="99"/>
      <c r="Z35" s="99"/>
    </row>
    <row r="43" ht="12.75">
      <c r="E43" s="419"/>
    </row>
    <row r="44" ht="12.75">
      <c r="N44" s="23"/>
    </row>
  </sheetData>
  <sheetProtection/>
  <mergeCells count="16">
    <mergeCell ref="A4:K4"/>
    <mergeCell ref="M5:R5"/>
    <mergeCell ref="O7:O8"/>
    <mergeCell ref="P7:P8"/>
    <mergeCell ref="N7:N8"/>
    <mergeCell ref="Q7:Q8"/>
    <mergeCell ref="R7:R8"/>
    <mergeCell ref="M7:M8"/>
    <mergeCell ref="F5:K5"/>
    <mergeCell ref="D6:K6"/>
    <mergeCell ref="J7:J8"/>
    <mergeCell ref="K7:K8"/>
    <mergeCell ref="F7:F8"/>
    <mergeCell ref="G7:G8"/>
    <mergeCell ref="H7:H8"/>
    <mergeCell ref="I7:I8"/>
  </mergeCells>
  <printOptions/>
  <pageMargins left="0.42" right="0.17" top="0.8" bottom="0.61" header="0.4921259845" footer="0.492125984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41"/>
  <sheetViews>
    <sheetView zoomScale="88" zoomScaleNormal="88" zoomScalePageLayoutView="0" workbookViewId="0" topLeftCell="A1">
      <selection activeCell="Y29" sqref="Y29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6.7109375" style="0" customWidth="1"/>
    <col min="4" max="4" width="3.28125" style="0" customWidth="1"/>
    <col min="5" max="5" width="35.00390625" style="0" customWidth="1"/>
    <col min="6" max="6" width="8.57421875" style="0" customWidth="1"/>
    <col min="7" max="7" width="7.28125" style="0" customWidth="1"/>
    <col min="8" max="8" width="8.57421875" style="0" customWidth="1"/>
    <col min="9" max="9" width="5.28125" style="0" customWidth="1"/>
    <col min="10" max="10" width="8.421875" style="0" customWidth="1"/>
    <col min="11" max="11" width="0.13671875" style="84" customWidth="1"/>
    <col min="12" max="12" width="5.00390625" style="0" customWidth="1"/>
    <col min="13" max="13" width="5.140625" style="0" customWidth="1"/>
    <col min="14" max="15" width="4.7109375" style="0" customWidth="1"/>
    <col min="16" max="16" width="3.8515625" style="0" customWidth="1"/>
    <col min="17" max="17" width="6.7109375" style="0" customWidth="1"/>
    <col min="18" max="18" width="0.2890625" style="84" customWidth="1"/>
    <col min="19" max="19" width="9.7109375" style="0" customWidth="1"/>
    <col min="20" max="20" width="7.28125" style="0" hidden="1" customWidth="1"/>
    <col min="21" max="21" width="9.7109375" style="0" hidden="1" customWidth="1"/>
    <col min="22" max="25" width="9.7109375" style="0" customWidth="1"/>
  </cols>
  <sheetData>
    <row r="1" spans="10:25" ht="16.5" customHeight="1">
      <c r="J1" s="123"/>
      <c r="Q1" s="23"/>
      <c r="S1" s="23"/>
      <c r="T1" s="23"/>
      <c r="U1" s="23"/>
      <c r="V1" s="23"/>
      <c r="W1" s="23"/>
      <c r="X1" s="23"/>
      <c r="Y1" s="23"/>
    </row>
    <row r="2" spans="2:25" ht="18.75">
      <c r="B2" s="165" t="s">
        <v>207</v>
      </c>
      <c r="C2" s="166"/>
      <c r="D2" s="166"/>
      <c r="E2" s="166"/>
      <c r="F2" s="166"/>
      <c r="G2" s="166"/>
      <c r="H2" s="171"/>
      <c r="I2" s="166"/>
      <c r="S2" s="23"/>
      <c r="T2" s="23"/>
      <c r="U2" s="23"/>
      <c r="V2" s="23"/>
      <c r="W2" s="23"/>
      <c r="X2" s="23"/>
      <c r="Y2" s="23"/>
    </row>
    <row r="3" ht="13.5" thickBot="1"/>
    <row r="4" spans="1:25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74"/>
      <c r="M4" s="505"/>
      <c r="N4" s="505"/>
      <c r="O4" s="505"/>
      <c r="P4" s="505"/>
      <c r="Q4" s="675"/>
      <c r="R4" s="665"/>
      <c r="S4" s="666"/>
      <c r="T4" s="666"/>
      <c r="U4" s="666"/>
      <c r="V4" s="666"/>
      <c r="W4" s="666"/>
      <c r="X4" s="666"/>
      <c r="Y4" s="666"/>
    </row>
    <row r="5" spans="1:25" ht="18.75" customHeight="1">
      <c r="A5" s="473"/>
      <c r="B5" s="474"/>
      <c r="C5" s="475"/>
      <c r="D5" s="476"/>
      <c r="E5" s="486"/>
      <c r="F5" s="1000" t="s">
        <v>30</v>
      </c>
      <c r="G5" s="993"/>
      <c r="H5" s="993"/>
      <c r="I5" s="993"/>
      <c r="J5" s="994"/>
      <c r="K5" s="676"/>
      <c r="L5" s="992" t="s">
        <v>29</v>
      </c>
      <c r="M5" s="998"/>
      <c r="N5" s="998"/>
      <c r="O5" s="998"/>
      <c r="P5" s="998"/>
      <c r="Q5" s="999"/>
      <c r="R5" s="650"/>
      <c r="S5" s="669"/>
      <c r="T5" s="669"/>
      <c r="U5" s="669"/>
      <c r="V5" s="669"/>
      <c r="W5" s="669"/>
      <c r="X5" s="669"/>
      <c r="Y5" s="669"/>
    </row>
    <row r="6" spans="1:25" ht="12.75">
      <c r="A6" s="459"/>
      <c r="B6" s="477" t="s">
        <v>117</v>
      </c>
      <c r="C6" s="478" t="s">
        <v>27</v>
      </c>
      <c r="D6" s="462"/>
      <c r="E6" s="677"/>
      <c r="F6" s="638" t="s">
        <v>28</v>
      </c>
      <c r="G6" s="507"/>
      <c r="H6" s="507"/>
      <c r="I6" s="507"/>
      <c r="J6" s="655"/>
      <c r="K6" s="678"/>
      <c r="L6" s="657"/>
      <c r="M6" s="507"/>
      <c r="N6" s="507"/>
      <c r="O6" s="507"/>
      <c r="P6" s="507"/>
      <c r="Q6" s="655"/>
      <c r="R6" s="656"/>
      <c r="S6" s="669"/>
      <c r="T6" s="669"/>
      <c r="U6" s="669"/>
      <c r="V6" s="669"/>
      <c r="W6" s="669"/>
      <c r="X6" s="669"/>
      <c r="Y6" s="669"/>
    </row>
    <row r="7" spans="1:25" ht="48">
      <c r="A7" s="463"/>
      <c r="B7" s="481" t="s">
        <v>118</v>
      </c>
      <c r="C7" s="482" t="s">
        <v>116</v>
      </c>
      <c r="D7" s="466"/>
      <c r="E7" s="467" t="s">
        <v>21</v>
      </c>
      <c r="F7" s="988">
        <v>610</v>
      </c>
      <c r="G7" s="981">
        <v>620</v>
      </c>
      <c r="H7" s="981">
        <v>630</v>
      </c>
      <c r="I7" s="981">
        <v>640</v>
      </c>
      <c r="J7" s="989" t="s">
        <v>13</v>
      </c>
      <c r="K7" s="679"/>
      <c r="L7" s="991">
        <v>711</v>
      </c>
      <c r="M7" s="981">
        <v>713</v>
      </c>
      <c r="N7" s="981">
        <v>714</v>
      </c>
      <c r="O7" s="981">
        <v>716</v>
      </c>
      <c r="P7" s="981">
        <v>717</v>
      </c>
      <c r="Q7" s="989" t="s">
        <v>13</v>
      </c>
      <c r="R7" s="659"/>
      <c r="S7" s="669" t="s">
        <v>457</v>
      </c>
      <c r="T7" s="669" t="s">
        <v>552</v>
      </c>
      <c r="U7" s="669" t="s">
        <v>480</v>
      </c>
      <c r="V7" s="669" t="s">
        <v>496</v>
      </c>
      <c r="W7" s="669" t="s">
        <v>523</v>
      </c>
      <c r="X7" s="669" t="s">
        <v>535</v>
      </c>
      <c r="Y7" s="669" t="s">
        <v>563</v>
      </c>
    </row>
    <row r="8" spans="1:25" ht="13.5" thickBot="1">
      <c r="A8" s="483"/>
      <c r="B8" s="484"/>
      <c r="C8" s="485"/>
      <c r="D8" s="471"/>
      <c r="E8" s="472"/>
      <c r="F8" s="972"/>
      <c r="G8" s="974"/>
      <c r="H8" s="974"/>
      <c r="I8" s="974"/>
      <c r="J8" s="990"/>
      <c r="K8" s="679"/>
      <c r="L8" s="983"/>
      <c r="M8" s="974"/>
      <c r="N8" s="974"/>
      <c r="O8" s="974"/>
      <c r="P8" s="974"/>
      <c r="Q8" s="990"/>
      <c r="R8" s="659"/>
      <c r="S8" s="670"/>
      <c r="T8" s="670"/>
      <c r="U8" s="670"/>
      <c r="V8" s="670"/>
      <c r="W8" s="670"/>
      <c r="X8" s="670"/>
      <c r="Y8" s="670"/>
    </row>
    <row r="9" spans="1:25" ht="16.5" thickBot="1" thickTop="1">
      <c r="A9" s="70">
        <v>1</v>
      </c>
      <c r="B9" s="739" t="s">
        <v>249</v>
      </c>
      <c r="C9" s="733"/>
      <c r="D9" s="734"/>
      <c r="E9" s="735"/>
      <c r="F9" s="722">
        <v>60500</v>
      </c>
      <c r="G9" s="722">
        <f>G10+G26</f>
        <v>21200</v>
      </c>
      <c r="H9" s="722">
        <f>H10+H29</f>
        <v>18750</v>
      </c>
      <c r="I9" s="722">
        <f>I10+I26</f>
        <v>0</v>
      </c>
      <c r="J9" s="737">
        <f aca="true" t="shared" si="0" ref="J9:J18">SUM(F9:I9)</f>
        <v>100450</v>
      </c>
      <c r="K9" s="740"/>
      <c r="L9" s="721">
        <v>0</v>
      </c>
      <c r="M9" s="722">
        <v>0</v>
      </c>
      <c r="N9" s="722">
        <v>0</v>
      </c>
      <c r="O9" s="722">
        <v>0</v>
      </c>
      <c r="P9" s="722">
        <v>0</v>
      </c>
      <c r="Q9" s="737">
        <v>0</v>
      </c>
      <c r="R9" s="720"/>
      <c r="S9" s="741">
        <v>100450</v>
      </c>
      <c r="T9" s="741">
        <f>T10+T29</f>
        <v>100950</v>
      </c>
      <c r="U9" s="741">
        <f>U10+U28</f>
        <v>26113</v>
      </c>
      <c r="V9" s="741">
        <f>V10+V28</f>
        <v>112550</v>
      </c>
      <c r="W9" s="741">
        <f>W10+W28</f>
        <v>112550</v>
      </c>
      <c r="X9" s="741">
        <f>X10+X28</f>
        <v>112500</v>
      </c>
      <c r="Y9" s="741">
        <f>Y10+Y28</f>
        <v>107612</v>
      </c>
    </row>
    <row r="10" spans="1:25" ht="13.5" thickTop="1">
      <c r="A10" s="69">
        <f>A9+1</f>
        <v>2</v>
      </c>
      <c r="B10" s="769">
        <v>1</v>
      </c>
      <c r="C10" s="770" t="s">
        <v>141</v>
      </c>
      <c r="D10" s="771"/>
      <c r="E10" s="772"/>
      <c r="F10" s="818">
        <v>60500</v>
      </c>
      <c r="G10" s="818">
        <v>21200</v>
      </c>
      <c r="H10" s="818">
        <v>9585</v>
      </c>
      <c r="I10" s="818">
        <f>I11</f>
        <v>0</v>
      </c>
      <c r="J10" s="810">
        <f t="shared" si="0"/>
        <v>91285</v>
      </c>
      <c r="K10" s="810"/>
      <c r="L10" s="835">
        <v>0</v>
      </c>
      <c r="M10" s="818">
        <v>0</v>
      </c>
      <c r="N10" s="818">
        <v>0</v>
      </c>
      <c r="O10" s="818">
        <v>0</v>
      </c>
      <c r="P10" s="794">
        <v>0</v>
      </c>
      <c r="Q10" s="810">
        <v>0</v>
      </c>
      <c r="R10" s="776"/>
      <c r="S10" s="813">
        <v>91285</v>
      </c>
      <c r="T10" s="813">
        <v>91585</v>
      </c>
      <c r="U10" s="813">
        <v>24285</v>
      </c>
      <c r="V10" s="813">
        <v>94785</v>
      </c>
      <c r="W10" s="813">
        <v>94785</v>
      </c>
      <c r="X10" s="813">
        <v>95085</v>
      </c>
      <c r="Y10" s="813">
        <v>92295</v>
      </c>
    </row>
    <row r="11" spans="1:25" ht="12.75">
      <c r="A11" s="70">
        <f>A10+1</f>
        <v>3</v>
      </c>
      <c r="B11" s="66"/>
      <c r="C11" s="524" t="s">
        <v>363</v>
      </c>
      <c r="D11" s="525" t="s">
        <v>361</v>
      </c>
      <c r="E11" s="573"/>
      <c r="F11" s="527">
        <v>60500</v>
      </c>
      <c r="G11" s="528">
        <v>21200</v>
      </c>
      <c r="H11" s="528">
        <v>9585</v>
      </c>
      <c r="I11" s="528">
        <f>SUM(I12:I21)</f>
        <v>0</v>
      </c>
      <c r="J11" s="550">
        <f>SUM(F11:I11)</f>
        <v>91285</v>
      </c>
      <c r="K11" s="574"/>
      <c r="L11" s="532"/>
      <c r="M11" s="528"/>
      <c r="N11" s="528"/>
      <c r="O11" s="528"/>
      <c r="P11" s="528"/>
      <c r="Q11" s="550">
        <f aca="true" t="shared" si="1" ref="Q11:Q21">SUM(L11:P11)</f>
        <v>0</v>
      </c>
      <c r="R11" s="531"/>
      <c r="S11" s="543">
        <v>91285</v>
      </c>
      <c r="T11" s="543">
        <v>91585</v>
      </c>
      <c r="U11" s="543">
        <v>24285</v>
      </c>
      <c r="V11" s="543">
        <v>94785</v>
      </c>
      <c r="W11" s="543">
        <f>SUM(W12:W27)</f>
        <v>94785</v>
      </c>
      <c r="X11" s="543">
        <f>SUM(X12:X27)</f>
        <v>95085</v>
      </c>
      <c r="Y11" s="543">
        <f>SUM(Y12:Y27)</f>
        <v>92295</v>
      </c>
    </row>
    <row r="12" spans="1:25" ht="12.75">
      <c r="A12" s="70">
        <f>A11+1</f>
        <v>4</v>
      </c>
      <c r="B12" s="67"/>
      <c r="C12" s="219"/>
      <c r="D12" s="220" t="s">
        <v>22</v>
      </c>
      <c r="E12" s="221" t="s">
        <v>78</v>
      </c>
      <c r="F12" s="222">
        <v>60500</v>
      </c>
      <c r="G12" s="223"/>
      <c r="H12" s="224"/>
      <c r="I12" s="222"/>
      <c r="J12" s="225">
        <f t="shared" si="0"/>
        <v>60500</v>
      </c>
      <c r="K12" s="226"/>
      <c r="L12" s="227"/>
      <c r="M12" s="223"/>
      <c r="N12" s="228"/>
      <c r="O12" s="229"/>
      <c r="P12" s="228"/>
      <c r="Q12" s="230">
        <f t="shared" si="1"/>
        <v>0</v>
      </c>
      <c r="R12" s="179"/>
      <c r="S12" s="217">
        <v>60500</v>
      </c>
      <c r="T12" s="217">
        <v>60500</v>
      </c>
      <c r="U12" s="217">
        <v>15175</v>
      </c>
      <c r="V12" s="893">
        <v>62000</v>
      </c>
      <c r="W12" s="893">
        <v>62000</v>
      </c>
      <c r="X12" s="893">
        <v>63000</v>
      </c>
      <c r="Y12" s="893">
        <v>62807</v>
      </c>
    </row>
    <row r="13" spans="1:25" ht="12.75">
      <c r="A13" s="70">
        <f>A12+1</f>
        <v>5</v>
      </c>
      <c r="B13" s="67"/>
      <c r="C13" s="219"/>
      <c r="D13" s="220" t="s">
        <v>23</v>
      </c>
      <c r="E13" s="221" t="s">
        <v>136</v>
      </c>
      <c r="F13" s="222"/>
      <c r="G13" s="223">
        <v>21200</v>
      </c>
      <c r="H13" s="224"/>
      <c r="I13" s="222"/>
      <c r="J13" s="225">
        <f t="shared" si="0"/>
        <v>21200</v>
      </c>
      <c r="K13" s="226"/>
      <c r="L13" s="227"/>
      <c r="M13" s="223"/>
      <c r="N13" s="228"/>
      <c r="O13" s="229"/>
      <c r="P13" s="228"/>
      <c r="Q13" s="230">
        <f t="shared" si="1"/>
        <v>0</v>
      </c>
      <c r="R13" s="179"/>
      <c r="S13" s="217">
        <v>21200</v>
      </c>
      <c r="T13" s="217">
        <v>21200</v>
      </c>
      <c r="U13" s="217">
        <v>5160</v>
      </c>
      <c r="V13" s="893">
        <v>21700</v>
      </c>
      <c r="W13" s="893">
        <v>21700</v>
      </c>
      <c r="X13" s="893">
        <v>22000</v>
      </c>
      <c r="Y13" s="893">
        <v>21320</v>
      </c>
    </row>
    <row r="14" spans="1:25" ht="12.75">
      <c r="A14" s="70">
        <v>6</v>
      </c>
      <c r="B14" s="67"/>
      <c r="C14" s="219"/>
      <c r="D14" s="220" t="s">
        <v>24</v>
      </c>
      <c r="E14" s="221" t="s">
        <v>195</v>
      </c>
      <c r="F14" s="222"/>
      <c r="G14" s="223"/>
      <c r="H14" s="224">
        <v>2580</v>
      </c>
      <c r="I14" s="222"/>
      <c r="J14" s="225">
        <v>2580</v>
      </c>
      <c r="K14" s="226"/>
      <c r="L14" s="227"/>
      <c r="M14" s="223"/>
      <c r="N14" s="228"/>
      <c r="O14" s="229"/>
      <c r="P14" s="228"/>
      <c r="Q14" s="230">
        <v>0</v>
      </c>
      <c r="R14" s="179"/>
      <c r="S14" s="217">
        <v>2580</v>
      </c>
      <c r="T14" s="217">
        <v>2580</v>
      </c>
      <c r="U14" s="217">
        <v>2194</v>
      </c>
      <c r="V14" s="217">
        <v>2580</v>
      </c>
      <c r="W14" s="893">
        <v>2580</v>
      </c>
      <c r="X14" s="893">
        <v>2780</v>
      </c>
      <c r="Y14" s="893">
        <v>2776</v>
      </c>
    </row>
    <row r="15" spans="1:25" ht="12.75">
      <c r="A15" s="70">
        <v>7</v>
      </c>
      <c r="B15" s="67"/>
      <c r="C15" s="219"/>
      <c r="D15" s="220" t="s">
        <v>25</v>
      </c>
      <c r="E15" s="221" t="s">
        <v>173</v>
      </c>
      <c r="F15" s="222"/>
      <c r="G15" s="223"/>
      <c r="H15" s="224">
        <v>500</v>
      </c>
      <c r="I15" s="222"/>
      <c r="J15" s="225">
        <f t="shared" si="0"/>
        <v>500</v>
      </c>
      <c r="K15" s="226"/>
      <c r="L15" s="227"/>
      <c r="M15" s="223"/>
      <c r="N15" s="228"/>
      <c r="O15" s="229"/>
      <c r="P15" s="228"/>
      <c r="Q15" s="230">
        <f t="shared" si="1"/>
        <v>0</v>
      </c>
      <c r="R15" s="179"/>
      <c r="S15" s="217">
        <v>500</v>
      </c>
      <c r="T15" s="217">
        <v>500</v>
      </c>
      <c r="U15" s="217">
        <v>175</v>
      </c>
      <c r="V15" s="217">
        <v>500</v>
      </c>
      <c r="W15" s="217">
        <v>500</v>
      </c>
      <c r="X15" s="217">
        <v>500</v>
      </c>
      <c r="Y15" s="217">
        <v>219</v>
      </c>
    </row>
    <row r="16" spans="1:25" ht="12.75">
      <c r="A16" s="70">
        <v>8</v>
      </c>
      <c r="B16" s="67"/>
      <c r="C16" s="219"/>
      <c r="D16" s="220" t="s">
        <v>26</v>
      </c>
      <c r="E16" s="221" t="s">
        <v>79</v>
      </c>
      <c r="F16" s="222"/>
      <c r="G16" s="223"/>
      <c r="H16" s="224">
        <v>700</v>
      </c>
      <c r="I16" s="222"/>
      <c r="J16" s="225">
        <f t="shared" si="0"/>
        <v>700</v>
      </c>
      <c r="K16" s="226"/>
      <c r="L16" s="227"/>
      <c r="M16" s="223"/>
      <c r="N16" s="228"/>
      <c r="O16" s="229"/>
      <c r="P16" s="228"/>
      <c r="Q16" s="230">
        <f t="shared" si="1"/>
        <v>0</v>
      </c>
      <c r="R16" s="179"/>
      <c r="S16" s="217">
        <v>700</v>
      </c>
      <c r="T16" s="217">
        <v>700</v>
      </c>
      <c r="U16" s="217">
        <v>0</v>
      </c>
      <c r="V16" s="217">
        <v>700</v>
      </c>
      <c r="W16" s="217">
        <v>700</v>
      </c>
      <c r="X16" s="217">
        <v>700</v>
      </c>
      <c r="Y16" s="217">
        <v>684</v>
      </c>
    </row>
    <row r="17" spans="1:25" ht="12.75">
      <c r="A17" s="70">
        <f>A16+1</f>
        <v>9</v>
      </c>
      <c r="B17" s="67"/>
      <c r="C17" s="219"/>
      <c r="D17" s="220" t="s">
        <v>122</v>
      </c>
      <c r="E17" s="221" t="s">
        <v>170</v>
      </c>
      <c r="F17" s="222"/>
      <c r="G17" s="223"/>
      <c r="H17" s="224">
        <v>1500</v>
      </c>
      <c r="I17" s="222"/>
      <c r="J17" s="225">
        <f t="shared" si="0"/>
        <v>1500</v>
      </c>
      <c r="K17" s="226"/>
      <c r="L17" s="227"/>
      <c r="M17" s="223"/>
      <c r="N17" s="228"/>
      <c r="O17" s="229"/>
      <c r="P17" s="228"/>
      <c r="Q17" s="230">
        <f t="shared" si="1"/>
        <v>0</v>
      </c>
      <c r="R17" s="179"/>
      <c r="S17" s="217">
        <v>1500</v>
      </c>
      <c r="T17" s="217">
        <v>1500</v>
      </c>
      <c r="U17" s="217">
        <v>175</v>
      </c>
      <c r="V17" s="217">
        <v>1500</v>
      </c>
      <c r="W17" s="217">
        <v>1500</v>
      </c>
      <c r="X17" s="217">
        <v>1500</v>
      </c>
      <c r="Y17" s="217">
        <v>642</v>
      </c>
    </row>
    <row r="18" spans="1:25" ht="12.75">
      <c r="A18" s="70">
        <f>A17+1</f>
        <v>10</v>
      </c>
      <c r="B18" s="67"/>
      <c r="C18" s="231"/>
      <c r="D18" s="220" t="s">
        <v>123</v>
      </c>
      <c r="E18" s="221" t="s">
        <v>174</v>
      </c>
      <c r="F18" s="222"/>
      <c r="G18" s="223"/>
      <c r="H18" s="224">
        <v>135</v>
      </c>
      <c r="I18" s="222"/>
      <c r="J18" s="225">
        <f t="shared" si="0"/>
        <v>135</v>
      </c>
      <c r="K18" s="226"/>
      <c r="L18" s="227"/>
      <c r="M18" s="223"/>
      <c r="N18" s="228"/>
      <c r="O18" s="229"/>
      <c r="P18" s="228"/>
      <c r="Q18" s="230">
        <f t="shared" si="1"/>
        <v>0</v>
      </c>
      <c r="R18" s="179"/>
      <c r="S18" s="217">
        <v>135</v>
      </c>
      <c r="T18" s="217">
        <v>135</v>
      </c>
      <c r="U18" s="217">
        <v>146</v>
      </c>
      <c r="V18" s="217">
        <v>135</v>
      </c>
      <c r="W18" s="217">
        <v>135</v>
      </c>
      <c r="X18" s="217">
        <v>135</v>
      </c>
      <c r="Y18" s="217">
        <v>146</v>
      </c>
    </row>
    <row r="19" spans="1:25" ht="12.75">
      <c r="A19" s="70">
        <f>A18+1</f>
        <v>11</v>
      </c>
      <c r="B19" s="67"/>
      <c r="C19" s="231"/>
      <c r="D19" s="232" t="s">
        <v>124</v>
      </c>
      <c r="E19" s="221" t="s">
        <v>175</v>
      </c>
      <c r="F19" s="222"/>
      <c r="G19" s="223"/>
      <c r="H19" s="224">
        <v>1000</v>
      </c>
      <c r="I19" s="222"/>
      <c r="J19" s="225">
        <v>1000</v>
      </c>
      <c r="K19" s="226"/>
      <c r="L19" s="227"/>
      <c r="M19" s="223"/>
      <c r="N19" s="228"/>
      <c r="O19" s="229"/>
      <c r="P19" s="228"/>
      <c r="Q19" s="230">
        <f t="shared" si="1"/>
        <v>0</v>
      </c>
      <c r="R19" s="179"/>
      <c r="S19" s="217">
        <v>1000</v>
      </c>
      <c r="T19" s="217">
        <v>1000</v>
      </c>
      <c r="U19" s="217">
        <v>198</v>
      </c>
      <c r="V19" s="217">
        <v>1000</v>
      </c>
      <c r="W19" s="217">
        <v>1000</v>
      </c>
      <c r="X19" s="217">
        <v>1000</v>
      </c>
      <c r="Y19" s="217">
        <v>996</v>
      </c>
    </row>
    <row r="20" spans="1:25" ht="12.75">
      <c r="A20" s="70">
        <v>12</v>
      </c>
      <c r="B20" s="67"/>
      <c r="C20" s="231"/>
      <c r="D20" s="232" t="s">
        <v>143</v>
      </c>
      <c r="E20" s="221" t="s">
        <v>176</v>
      </c>
      <c r="F20" s="222"/>
      <c r="G20" s="223"/>
      <c r="H20" s="224">
        <v>1000</v>
      </c>
      <c r="I20" s="222"/>
      <c r="J20" s="225">
        <v>1000</v>
      </c>
      <c r="K20" s="226"/>
      <c r="L20" s="227"/>
      <c r="M20" s="223"/>
      <c r="N20" s="228"/>
      <c r="O20" s="229"/>
      <c r="P20" s="228"/>
      <c r="Q20" s="230">
        <f t="shared" si="1"/>
        <v>0</v>
      </c>
      <c r="R20" s="179"/>
      <c r="S20" s="217">
        <v>1000</v>
      </c>
      <c r="T20" s="217">
        <v>1000</v>
      </c>
      <c r="U20" s="217">
        <v>272</v>
      </c>
      <c r="V20" s="217">
        <v>1000</v>
      </c>
      <c r="W20" s="217">
        <v>1000</v>
      </c>
      <c r="X20" s="217">
        <v>1000</v>
      </c>
      <c r="Y20" s="217">
        <v>807</v>
      </c>
    </row>
    <row r="21" spans="1:25" ht="12.75">
      <c r="A21" s="70">
        <v>13</v>
      </c>
      <c r="B21" s="67"/>
      <c r="C21" s="231"/>
      <c r="D21" s="232" t="s">
        <v>144</v>
      </c>
      <c r="E21" s="221" t="s">
        <v>177</v>
      </c>
      <c r="F21" s="222"/>
      <c r="G21" s="223"/>
      <c r="H21" s="224">
        <v>320</v>
      </c>
      <c r="I21" s="222"/>
      <c r="J21" s="225">
        <v>320</v>
      </c>
      <c r="K21" s="226"/>
      <c r="L21" s="227"/>
      <c r="M21" s="223"/>
      <c r="N21" s="228"/>
      <c r="O21" s="229"/>
      <c r="P21" s="228"/>
      <c r="Q21" s="230">
        <f t="shared" si="1"/>
        <v>0</v>
      </c>
      <c r="R21" s="179"/>
      <c r="S21" s="217">
        <v>320</v>
      </c>
      <c r="T21" s="217">
        <v>320</v>
      </c>
      <c r="U21" s="217">
        <v>292</v>
      </c>
      <c r="V21" s="217">
        <v>320</v>
      </c>
      <c r="W21" s="217">
        <v>320</v>
      </c>
      <c r="X21" s="217">
        <v>320</v>
      </c>
      <c r="Y21" s="217">
        <v>320</v>
      </c>
    </row>
    <row r="22" spans="1:25" ht="12.75">
      <c r="A22" s="70">
        <v>14</v>
      </c>
      <c r="B22" s="67"/>
      <c r="C22" s="231"/>
      <c r="D22" s="220" t="s">
        <v>145</v>
      </c>
      <c r="E22" s="221" t="s">
        <v>178</v>
      </c>
      <c r="F22" s="222"/>
      <c r="G22" s="223"/>
      <c r="H22" s="224">
        <v>400</v>
      </c>
      <c r="I22" s="222"/>
      <c r="J22" s="225">
        <v>400</v>
      </c>
      <c r="K22" s="226"/>
      <c r="L22" s="227"/>
      <c r="M22" s="223"/>
      <c r="N22" s="223"/>
      <c r="O22" s="119"/>
      <c r="P22" s="223"/>
      <c r="Q22" s="225">
        <v>0</v>
      </c>
      <c r="R22" s="179"/>
      <c r="S22" s="233">
        <v>400</v>
      </c>
      <c r="T22" s="233">
        <v>400</v>
      </c>
      <c r="U22" s="233">
        <v>64</v>
      </c>
      <c r="V22" s="233">
        <v>400</v>
      </c>
      <c r="W22" s="233">
        <v>400</v>
      </c>
      <c r="X22" s="233">
        <v>400</v>
      </c>
      <c r="Y22" s="233">
        <v>266</v>
      </c>
    </row>
    <row r="23" spans="1:25" ht="12.75">
      <c r="A23" s="70">
        <v>15</v>
      </c>
      <c r="B23" s="67"/>
      <c r="C23" s="231"/>
      <c r="D23" s="220" t="s">
        <v>146</v>
      </c>
      <c r="E23" s="234" t="s">
        <v>281</v>
      </c>
      <c r="F23" s="228"/>
      <c r="G23" s="228"/>
      <c r="H23" s="235">
        <v>800</v>
      </c>
      <c r="I23" s="228"/>
      <c r="J23" s="228">
        <v>800</v>
      </c>
      <c r="K23" s="226"/>
      <c r="L23" s="236"/>
      <c r="M23" s="228"/>
      <c r="N23" s="228"/>
      <c r="O23" s="228"/>
      <c r="P23" s="228"/>
      <c r="Q23" s="175">
        <v>0</v>
      </c>
      <c r="R23" s="179"/>
      <c r="S23" s="411">
        <v>800</v>
      </c>
      <c r="T23" s="411">
        <v>800</v>
      </c>
      <c r="U23" s="411">
        <v>303</v>
      </c>
      <c r="V23" s="411">
        <v>800</v>
      </c>
      <c r="W23" s="411">
        <v>800</v>
      </c>
      <c r="X23" s="411">
        <v>800</v>
      </c>
      <c r="Y23" s="411">
        <v>517</v>
      </c>
    </row>
    <row r="24" spans="1:25" ht="12.75">
      <c r="A24" s="410">
        <v>16</v>
      </c>
      <c r="B24" s="68"/>
      <c r="C24" s="420"/>
      <c r="D24" s="409" t="s">
        <v>147</v>
      </c>
      <c r="E24" s="263" t="s">
        <v>334</v>
      </c>
      <c r="F24" s="249"/>
      <c r="G24" s="249"/>
      <c r="H24" s="333">
        <v>150</v>
      </c>
      <c r="I24" s="249"/>
      <c r="J24" s="334">
        <v>150</v>
      </c>
      <c r="K24" s="226"/>
      <c r="L24" s="251"/>
      <c r="M24" s="249"/>
      <c r="N24" s="249"/>
      <c r="O24" s="247"/>
      <c r="P24" s="247"/>
      <c r="Q24" s="250">
        <v>0</v>
      </c>
      <c r="R24" s="179"/>
      <c r="S24" s="267">
        <v>150</v>
      </c>
      <c r="T24" s="267">
        <v>150</v>
      </c>
      <c r="U24" s="267">
        <v>0</v>
      </c>
      <c r="V24" s="267">
        <v>150</v>
      </c>
      <c r="W24" s="267">
        <v>150</v>
      </c>
      <c r="X24" s="267">
        <v>150</v>
      </c>
      <c r="Y24" s="267">
        <v>0</v>
      </c>
    </row>
    <row r="25" spans="1:25" ht="12.75">
      <c r="A25" s="146">
        <v>17</v>
      </c>
      <c r="B25" s="72"/>
      <c r="C25" s="262"/>
      <c r="D25" s="232" t="s">
        <v>148</v>
      </c>
      <c r="E25" s="263" t="s">
        <v>343</v>
      </c>
      <c r="F25" s="228"/>
      <c r="G25" s="228"/>
      <c r="H25" s="235">
        <v>500</v>
      </c>
      <c r="I25" s="228"/>
      <c r="J25" s="228">
        <v>500</v>
      </c>
      <c r="K25" s="228"/>
      <c r="L25" s="228"/>
      <c r="M25" s="228"/>
      <c r="N25" s="228"/>
      <c r="O25" s="228"/>
      <c r="P25" s="228"/>
      <c r="Q25" s="228">
        <v>0</v>
      </c>
      <c r="R25" s="228"/>
      <c r="S25" s="411">
        <v>500</v>
      </c>
      <c r="T25" s="411">
        <v>500</v>
      </c>
      <c r="U25" s="411">
        <v>0</v>
      </c>
      <c r="V25" s="411">
        <v>500</v>
      </c>
      <c r="W25" s="411">
        <v>500</v>
      </c>
      <c r="X25" s="411">
        <v>500</v>
      </c>
      <c r="Y25" s="411">
        <v>572</v>
      </c>
    </row>
    <row r="26" spans="1:25" ht="12.75">
      <c r="A26" s="146">
        <v>16</v>
      </c>
      <c r="B26" s="72"/>
      <c r="C26" s="262"/>
      <c r="D26" s="232" t="s">
        <v>149</v>
      </c>
      <c r="E26" s="263" t="s">
        <v>473</v>
      </c>
      <c r="F26" s="228"/>
      <c r="G26" s="228"/>
      <c r="H26" s="235">
        <v>0</v>
      </c>
      <c r="I26" s="228"/>
      <c r="J26" s="228">
        <v>0</v>
      </c>
      <c r="K26" s="228"/>
      <c r="L26" s="228"/>
      <c r="M26" s="228"/>
      <c r="N26" s="228"/>
      <c r="O26" s="228"/>
      <c r="P26" s="228"/>
      <c r="Q26" s="228">
        <v>0</v>
      </c>
      <c r="R26" s="228"/>
      <c r="S26" s="411">
        <v>0</v>
      </c>
      <c r="T26" s="295">
        <v>300</v>
      </c>
      <c r="U26" s="295">
        <v>131</v>
      </c>
      <c r="V26" s="295">
        <v>300</v>
      </c>
      <c r="W26" s="295">
        <v>300</v>
      </c>
      <c r="X26" s="295">
        <v>300</v>
      </c>
      <c r="Y26" s="295">
        <v>223</v>
      </c>
    </row>
    <row r="27" spans="1:25" ht="12.75">
      <c r="A27" s="146">
        <v>19</v>
      </c>
      <c r="B27" s="72"/>
      <c r="C27" s="262"/>
      <c r="D27" s="232" t="s">
        <v>150</v>
      </c>
      <c r="E27" s="263" t="s">
        <v>500</v>
      </c>
      <c r="F27" s="228"/>
      <c r="G27" s="228"/>
      <c r="H27" s="235">
        <v>0</v>
      </c>
      <c r="I27" s="228"/>
      <c r="J27" s="228">
        <v>0</v>
      </c>
      <c r="K27" s="228"/>
      <c r="L27" s="228"/>
      <c r="M27" s="228"/>
      <c r="N27" s="228"/>
      <c r="O27" s="228"/>
      <c r="P27" s="228"/>
      <c r="Q27" s="228">
        <v>0</v>
      </c>
      <c r="R27" s="228"/>
      <c r="S27" s="411">
        <v>0</v>
      </c>
      <c r="T27" s="295">
        <v>0</v>
      </c>
      <c r="U27" s="295">
        <v>0</v>
      </c>
      <c r="V27" s="295">
        <v>1200</v>
      </c>
      <c r="W27" s="295">
        <v>1200</v>
      </c>
      <c r="X27" s="295">
        <v>0</v>
      </c>
      <c r="Y27" s="295">
        <v>0</v>
      </c>
    </row>
    <row r="28" spans="1:25" ht="12.75">
      <c r="A28" s="69">
        <v>20</v>
      </c>
      <c r="B28" s="902">
        <v>2</v>
      </c>
      <c r="C28" s="1001" t="s">
        <v>121</v>
      </c>
      <c r="D28" s="1002"/>
      <c r="E28" s="1002"/>
      <c r="F28" s="903"/>
      <c r="G28" s="903"/>
      <c r="H28" s="904">
        <v>9165</v>
      </c>
      <c r="I28" s="905"/>
      <c r="J28" s="905">
        <v>9165</v>
      </c>
      <c r="K28" s="905"/>
      <c r="L28" s="905"/>
      <c r="M28" s="905"/>
      <c r="N28" s="905"/>
      <c r="O28" s="905"/>
      <c r="P28" s="905"/>
      <c r="Q28" s="905">
        <v>0</v>
      </c>
      <c r="R28" s="905"/>
      <c r="S28" s="904">
        <v>9165</v>
      </c>
      <c r="T28" s="904">
        <v>9365</v>
      </c>
      <c r="U28" s="904">
        <v>1828</v>
      </c>
      <c r="V28" s="904">
        <v>17765</v>
      </c>
      <c r="W28" s="904">
        <v>17765</v>
      </c>
      <c r="X28" s="904">
        <v>17415</v>
      </c>
      <c r="Y28" s="904">
        <v>15317</v>
      </c>
    </row>
    <row r="29" spans="1:25" ht="12.75">
      <c r="A29" s="70">
        <v>21</v>
      </c>
      <c r="B29" s="67"/>
      <c r="C29" s="590" t="s">
        <v>362</v>
      </c>
      <c r="D29" s="538" t="s">
        <v>121</v>
      </c>
      <c r="E29" s="901"/>
      <c r="F29" s="610"/>
      <c r="G29" s="884"/>
      <c r="H29" s="885">
        <f>SUM(H30:H39)</f>
        <v>9165</v>
      </c>
      <c r="I29" s="885">
        <f>SUM(I32:I34)</f>
        <v>0</v>
      </c>
      <c r="J29" s="574">
        <f aca="true" t="shared" si="2" ref="J29:J39">SUM(F29:I29)</f>
        <v>9165</v>
      </c>
      <c r="K29" s="574"/>
      <c r="L29" s="886"/>
      <c r="M29" s="884"/>
      <c r="N29" s="884"/>
      <c r="O29" s="611"/>
      <c r="P29" s="884"/>
      <c r="Q29" s="887">
        <v>0</v>
      </c>
      <c r="R29" s="531"/>
      <c r="S29" s="542">
        <f>SUM(S30:S39)</f>
        <v>9165</v>
      </c>
      <c r="T29" s="542">
        <f>SUM(T30:T39)</f>
        <v>9365</v>
      </c>
      <c r="U29" s="542">
        <f>SUM(U30:U39)</f>
        <v>1828</v>
      </c>
      <c r="V29" s="542">
        <v>17765</v>
      </c>
      <c r="W29" s="542">
        <v>17765</v>
      </c>
      <c r="X29" s="542">
        <v>17415</v>
      </c>
      <c r="Y29" s="542">
        <v>15317</v>
      </c>
    </row>
    <row r="30" spans="1:25" s="129" customFormat="1" ht="12.75">
      <c r="A30" s="132">
        <v>22</v>
      </c>
      <c r="B30" s="128"/>
      <c r="C30" s="237"/>
      <c r="D30" s="896">
        <v>1</v>
      </c>
      <c r="E30" s="239" t="s">
        <v>170</v>
      </c>
      <c r="F30" s="240"/>
      <c r="G30" s="136"/>
      <c r="H30" s="335">
        <v>2800</v>
      </c>
      <c r="I30" s="342"/>
      <c r="J30" s="336">
        <v>2800</v>
      </c>
      <c r="K30" s="121"/>
      <c r="L30" s="138"/>
      <c r="M30" s="136"/>
      <c r="N30" s="136"/>
      <c r="O30" s="242"/>
      <c r="P30" s="136"/>
      <c r="Q30" s="243">
        <v>0</v>
      </c>
      <c r="R30" s="139"/>
      <c r="S30" s="297">
        <v>2800</v>
      </c>
      <c r="T30" s="297">
        <v>2800</v>
      </c>
      <c r="U30" s="297">
        <v>917</v>
      </c>
      <c r="V30" s="297">
        <v>2800</v>
      </c>
      <c r="W30" s="297">
        <v>2800</v>
      </c>
      <c r="X30" s="297">
        <v>2800</v>
      </c>
      <c r="Y30" s="297">
        <v>2188</v>
      </c>
    </row>
    <row r="31" spans="1:25" s="129" customFormat="1" ht="12.75">
      <c r="A31" s="132">
        <v>23</v>
      </c>
      <c r="B31" s="128"/>
      <c r="C31" s="237"/>
      <c r="D31" s="896">
        <v>2</v>
      </c>
      <c r="E31" s="239" t="s">
        <v>277</v>
      </c>
      <c r="F31" s="240"/>
      <c r="G31" s="136"/>
      <c r="H31" s="335">
        <v>565</v>
      </c>
      <c r="I31" s="241"/>
      <c r="J31" s="336">
        <v>565</v>
      </c>
      <c r="K31" s="121"/>
      <c r="L31" s="138"/>
      <c r="M31" s="136"/>
      <c r="N31" s="136"/>
      <c r="O31" s="242"/>
      <c r="P31" s="136"/>
      <c r="Q31" s="243">
        <v>0</v>
      </c>
      <c r="R31" s="139"/>
      <c r="S31" s="297">
        <v>565</v>
      </c>
      <c r="T31" s="297">
        <v>565</v>
      </c>
      <c r="U31" s="297">
        <v>0</v>
      </c>
      <c r="V31" s="297">
        <v>565</v>
      </c>
      <c r="W31" s="297">
        <v>565</v>
      </c>
      <c r="X31" s="297">
        <v>565</v>
      </c>
      <c r="Y31" s="297">
        <v>610</v>
      </c>
    </row>
    <row r="32" spans="1:25" ht="12.75">
      <c r="A32" s="70">
        <v>24</v>
      </c>
      <c r="B32" s="73"/>
      <c r="C32" s="244"/>
      <c r="D32" s="896">
        <v>3</v>
      </c>
      <c r="E32" s="245" t="s">
        <v>411</v>
      </c>
      <c r="F32" s="246"/>
      <c r="G32" s="247"/>
      <c r="H32" s="248">
        <v>1000</v>
      </c>
      <c r="I32" s="249"/>
      <c r="J32" s="250">
        <v>1000</v>
      </c>
      <c r="K32" s="226">
        <v>600</v>
      </c>
      <c r="L32" s="251"/>
      <c r="M32" s="247"/>
      <c r="N32" s="247"/>
      <c r="O32" s="252"/>
      <c r="P32" s="247"/>
      <c r="Q32" s="230">
        <f aca="true" t="shared" si="3" ref="Q32:Q39">SUM(L32:P32)</f>
        <v>0</v>
      </c>
      <c r="R32" s="179"/>
      <c r="S32" s="217">
        <v>1000</v>
      </c>
      <c r="T32" s="217">
        <v>1000</v>
      </c>
      <c r="U32" s="217">
        <v>0</v>
      </c>
      <c r="V32" s="217">
        <v>1000</v>
      </c>
      <c r="W32" s="217">
        <v>1000</v>
      </c>
      <c r="X32" s="217">
        <v>0</v>
      </c>
      <c r="Y32" s="217">
        <v>0</v>
      </c>
    </row>
    <row r="33" spans="1:25" ht="12.75">
      <c r="A33" s="70">
        <v>25</v>
      </c>
      <c r="B33" s="73"/>
      <c r="C33" s="244"/>
      <c r="D33" s="896">
        <v>4</v>
      </c>
      <c r="E33" s="239" t="s">
        <v>276</v>
      </c>
      <c r="F33" s="246"/>
      <c r="G33" s="247"/>
      <c r="H33" s="248">
        <v>300</v>
      </c>
      <c r="I33" s="249"/>
      <c r="J33" s="250">
        <f t="shared" si="2"/>
        <v>300</v>
      </c>
      <c r="K33" s="226"/>
      <c r="L33" s="251"/>
      <c r="M33" s="247"/>
      <c r="N33" s="247"/>
      <c r="O33" s="252"/>
      <c r="P33" s="247"/>
      <c r="Q33" s="230">
        <f t="shared" si="3"/>
        <v>0</v>
      </c>
      <c r="R33" s="179"/>
      <c r="S33" s="217">
        <v>300</v>
      </c>
      <c r="T33" s="217">
        <v>300</v>
      </c>
      <c r="U33" s="217">
        <v>292</v>
      </c>
      <c r="V33" s="217">
        <v>300</v>
      </c>
      <c r="W33" s="217">
        <v>300</v>
      </c>
      <c r="X33" s="217">
        <v>300</v>
      </c>
      <c r="Y33" s="217">
        <v>292</v>
      </c>
    </row>
    <row r="34" spans="1:25" ht="12.75">
      <c r="A34" s="70">
        <v>26</v>
      </c>
      <c r="B34" s="73"/>
      <c r="C34" s="244"/>
      <c r="D34" s="896">
        <v>5</v>
      </c>
      <c r="E34" s="239" t="s">
        <v>322</v>
      </c>
      <c r="F34" s="246"/>
      <c r="G34" s="247"/>
      <c r="H34" s="248">
        <v>1000</v>
      </c>
      <c r="I34" s="249"/>
      <c r="J34" s="250">
        <f t="shared" si="2"/>
        <v>1000</v>
      </c>
      <c r="K34" s="226"/>
      <c r="L34" s="251"/>
      <c r="M34" s="247"/>
      <c r="N34" s="247"/>
      <c r="O34" s="252"/>
      <c r="P34" s="247"/>
      <c r="Q34" s="230">
        <f t="shared" si="3"/>
        <v>0</v>
      </c>
      <c r="R34" s="179"/>
      <c r="S34" s="217">
        <v>1000</v>
      </c>
      <c r="T34" s="217">
        <v>1000</v>
      </c>
      <c r="U34" s="217">
        <v>150</v>
      </c>
      <c r="V34" s="217">
        <v>1000</v>
      </c>
      <c r="W34" s="217">
        <v>1000</v>
      </c>
      <c r="X34" s="217">
        <v>1000</v>
      </c>
      <c r="Y34" s="217">
        <v>1046</v>
      </c>
    </row>
    <row r="35" spans="1:25" s="129" customFormat="1" ht="12.75">
      <c r="A35" s="132">
        <v>27</v>
      </c>
      <c r="B35" s="128"/>
      <c r="C35" s="253"/>
      <c r="D35" s="896">
        <v>6</v>
      </c>
      <c r="E35" s="239" t="s">
        <v>534</v>
      </c>
      <c r="F35" s="240"/>
      <c r="G35" s="136"/>
      <c r="H35" s="335">
        <v>600</v>
      </c>
      <c r="I35" s="335"/>
      <c r="J35" s="336">
        <f t="shared" si="2"/>
        <v>600</v>
      </c>
      <c r="K35" s="337"/>
      <c r="L35" s="338"/>
      <c r="M35" s="339"/>
      <c r="N35" s="339"/>
      <c r="O35" s="340"/>
      <c r="P35" s="339"/>
      <c r="Q35" s="341">
        <f t="shared" si="3"/>
        <v>0</v>
      </c>
      <c r="R35" s="178"/>
      <c r="S35" s="297">
        <v>600</v>
      </c>
      <c r="T35" s="297">
        <v>600</v>
      </c>
      <c r="U35" s="297">
        <v>263</v>
      </c>
      <c r="V35" s="297">
        <v>600</v>
      </c>
      <c r="W35" s="297">
        <v>600</v>
      </c>
      <c r="X35" s="297">
        <v>800</v>
      </c>
      <c r="Y35" s="297">
        <v>674</v>
      </c>
    </row>
    <row r="36" spans="1:25" ht="12.75">
      <c r="A36" s="70">
        <v>28</v>
      </c>
      <c r="B36" s="73"/>
      <c r="C36" s="244"/>
      <c r="D36" s="896">
        <v>7</v>
      </c>
      <c r="E36" s="245" t="s">
        <v>321</v>
      </c>
      <c r="F36" s="246"/>
      <c r="G36" s="247"/>
      <c r="H36" s="248">
        <v>300</v>
      </c>
      <c r="I36" s="249"/>
      <c r="J36" s="250">
        <f t="shared" si="2"/>
        <v>300</v>
      </c>
      <c r="K36" s="226"/>
      <c r="L36" s="251"/>
      <c r="M36" s="247"/>
      <c r="N36" s="247"/>
      <c r="O36" s="252"/>
      <c r="P36" s="247"/>
      <c r="Q36" s="250">
        <f t="shared" si="3"/>
        <v>0</v>
      </c>
      <c r="R36" s="179"/>
      <c r="S36" s="217">
        <v>300</v>
      </c>
      <c r="T36" s="893">
        <v>500</v>
      </c>
      <c r="U36" s="893">
        <v>0</v>
      </c>
      <c r="V36" s="893">
        <v>500</v>
      </c>
      <c r="W36" s="893">
        <v>500</v>
      </c>
      <c r="X36" s="899">
        <v>950</v>
      </c>
      <c r="Y36" s="899">
        <v>917</v>
      </c>
    </row>
    <row r="37" spans="1:25" ht="13.5" thickBot="1">
      <c r="A37" s="70">
        <v>29</v>
      </c>
      <c r="B37" s="73"/>
      <c r="C37" s="244"/>
      <c r="D37" s="896">
        <v>8</v>
      </c>
      <c r="E37" s="245" t="s">
        <v>275</v>
      </c>
      <c r="F37" s="246"/>
      <c r="G37" s="247"/>
      <c r="H37" s="248">
        <v>300</v>
      </c>
      <c r="I37" s="249"/>
      <c r="J37" s="250">
        <f t="shared" si="2"/>
        <v>300</v>
      </c>
      <c r="K37" s="226"/>
      <c r="L37" s="254"/>
      <c r="M37" s="255"/>
      <c r="N37" s="255"/>
      <c r="O37" s="256"/>
      <c r="P37" s="255"/>
      <c r="Q37" s="257">
        <v>0</v>
      </c>
      <c r="R37" s="179"/>
      <c r="S37" s="217">
        <v>300</v>
      </c>
      <c r="T37" s="217">
        <v>300</v>
      </c>
      <c r="U37" s="217">
        <v>0</v>
      </c>
      <c r="V37" s="217">
        <v>300</v>
      </c>
      <c r="W37" s="217">
        <v>300</v>
      </c>
      <c r="X37" s="217">
        <v>300</v>
      </c>
      <c r="Y37" s="217">
        <v>0</v>
      </c>
    </row>
    <row r="38" spans="1:25" ht="12.75">
      <c r="A38" s="410">
        <v>30</v>
      </c>
      <c r="B38" s="441"/>
      <c r="C38" s="244"/>
      <c r="D38" s="897">
        <v>9</v>
      </c>
      <c r="E38" s="510" t="s">
        <v>412</v>
      </c>
      <c r="F38" s="249"/>
      <c r="G38" s="247"/>
      <c r="H38" s="248">
        <v>300</v>
      </c>
      <c r="I38" s="249"/>
      <c r="J38" s="250">
        <f t="shared" si="2"/>
        <v>300</v>
      </c>
      <c r="K38" s="226"/>
      <c r="L38" s="324"/>
      <c r="M38" s="317"/>
      <c r="N38" s="317"/>
      <c r="O38" s="898"/>
      <c r="P38" s="317"/>
      <c r="Q38" s="226">
        <v>0</v>
      </c>
      <c r="R38" s="179"/>
      <c r="S38" s="193">
        <v>300</v>
      </c>
      <c r="T38" s="193">
        <v>300</v>
      </c>
      <c r="U38" s="193">
        <v>0</v>
      </c>
      <c r="V38" s="193">
        <v>300</v>
      </c>
      <c r="W38" s="193">
        <v>300</v>
      </c>
      <c r="X38" s="193">
        <v>300</v>
      </c>
      <c r="Y38" s="193">
        <v>0</v>
      </c>
    </row>
    <row r="39" spans="1:25" ht="12.75">
      <c r="A39" s="146">
        <v>31</v>
      </c>
      <c r="B39" s="85"/>
      <c r="C39" s="262"/>
      <c r="D39" s="896">
        <v>10</v>
      </c>
      <c r="E39" s="263" t="s">
        <v>350</v>
      </c>
      <c r="F39" s="228"/>
      <c r="G39" s="228"/>
      <c r="H39" s="235">
        <v>2000</v>
      </c>
      <c r="I39" s="228"/>
      <c r="J39" s="228">
        <f t="shared" si="2"/>
        <v>2000</v>
      </c>
      <c r="K39" s="228"/>
      <c r="L39" s="228"/>
      <c r="M39" s="228"/>
      <c r="N39" s="228"/>
      <c r="O39" s="228"/>
      <c r="P39" s="228"/>
      <c r="Q39" s="228">
        <f t="shared" si="3"/>
        <v>0</v>
      </c>
      <c r="R39" s="228">
        <v>800</v>
      </c>
      <c r="S39" s="411">
        <v>2000</v>
      </c>
      <c r="T39" s="411">
        <v>2000</v>
      </c>
      <c r="U39" s="411">
        <v>206</v>
      </c>
      <c r="V39" s="411">
        <v>2000</v>
      </c>
      <c r="W39" s="411">
        <v>2000</v>
      </c>
      <c r="X39" s="411">
        <v>2000</v>
      </c>
      <c r="Y39" s="411">
        <v>1190</v>
      </c>
    </row>
    <row r="40" spans="1:25" ht="12.75">
      <c r="A40" s="146">
        <v>32</v>
      </c>
      <c r="B40" s="85"/>
      <c r="C40" s="262"/>
      <c r="D40" s="896">
        <v>11</v>
      </c>
      <c r="E40" s="263" t="s">
        <v>498</v>
      </c>
      <c r="F40" s="228"/>
      <c r="G40" s="228"/>
      <c r="H40" s="235">
        <v>0</v>
      </c>
      <c r="I40" s="228"/>
      <c r="J40" s="228">
        <f>SUM(F40:I40)</f>
        <v>0</v>
      </c>
      <c r="K40" s="228"/>
      <c r="L40" s="228"/>
      <c r="M40" s="228"/>
      <c r="N40" s="228"/>
      <c r="O40" s="228"/>
      <c r="P40" s="228"/>
      <c r="Q40" s="228">
        <f>SUM(L40:P40)</f>
        <v>0</v>
      </c>
      <c r="R40" s="228">
        <v>800</v>
      </c>
      <c r="S40" s="411">
        <v>0</v>
      </c>
      <c r="T40" s="411">
        <v>0</v>
      </c>
      <c r="U40" s="411">
        <v>0</v>
      </c>
      <c r="V40" s="295">
        <v>3000</v>
      </c>
      <c r="W40" s="295">
        <v>3000</v>
      </c>
      <c r="X40" s="295">
        <v>3000</v>
      </c>
      <c r="Y40" s="295">
        <v>3000</v>
      </c>
    </row>
    <row r="41" spans="1:25" ht="12.75">
      <c r="A41" s="146">
        <v>32</v>
      </c>
      <c r="B41" s="85"/>
      <c r="C41" s="262"/>
      <c r="D41" s="896">
        <v>12</v>
      </c>
      <c r="E41" s="263" t="s">
        <v>518</v>
      </c>
      <c r="F41" s="228"/>
      <c r="G41" s="228"/>
      <c r="H41" s="235">
        <v>0</v>
      </c>
      <c r="I41" s="228"/>
      <c r="J41" s="228">
        <f>SUM(F41:I41)</f>
        <v>0</v>
      </c>
      <c r="K41" s="228"/>
      <c r="L41" s="228"/>
      <c r="M41" s="228"/>
      <c r="N41" s="228"/>
      <c r="O41" s="228"/>
      <c r="P41" s="228"/>
      <c r="Q41" s="228">
        <f>SUM(L41:P41)</f>
        <v>0</v>
      </c>
      <c r="R41" s="228">
        <v>800</v>
      </c>
      <c r="S41" s="411">
        <v>0</v>
      </c>
      <c r="T41" s="411">
        <v>0</v>
      </c>
      <c r="U41" s="411">
        <v>0</v>
      </c>
      <c r="V41" s="295">
        <v>5400</v>
      </c>
      <c r="W41" s="295">
        <v>5400</v>
      </c>
      <c r="X41" s="295">
        <v>5400</v>
      </c>
      <c r="Y41" s="295">
        <v>5400</v>
      </c>
    </row>
  </sheetData>
  <sheetProtection/>
  <mergeCells count="15">
    <mergeCell ref="L7:L8"/>
    <mergeCell ref="M7:M8"/>
    <mergeCell ref="N7:N8"/>
    <mergeCell ref="C28:E28"/>
    <mergeCell ref="A4:K4"/>
    <mergeCell ref="Q7:Q8"/>
    <mergeCell ref="P7:P8"/>
    <mergeCell ref="L5:Q5"/>
    <mergeCell ref="F7:F8"/>
    <mergeCell ref="G7:G8"/>
    <mergeCell ref="H7:H8"/>
    <mergeCell ref="I7:I8"/>
    <mergeCell ref="F5:J5"/>
    <mergeCell ref="J7:J8"/>
    <mergeCell ref="O7:O8"/>
  </mergeCells>
  <printOptions/>
  <pageMargins left="0.47" right="0.27" top="0.76" bottom="0.68" header="0.4921259845" footer="0.4921259845"/>
  <pageSetup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26"/>
  <sheetViews>
    <sheetView zoomScale="88" zoomScaleNormal="88" zoomScalePageLayoutView="0" workbookViewId="0" topLeftCell="A1">
      <selection activeCell="Y23" sqref="Y23"/>
    </sheetView>
  </sheetViews>
  <sheetFormatPr defaultColWidth="9.140625" defaultRowHeight="12.75"/>
  <cols>
    <col min="1" max="1" width="3.140625" style="9" customWidth="1"/>
    <col min="2" max="2" width="3.421875" style="8" customWidth="1"/>
    <col min="3" max="3" width="7.28125" style="0" customWidth="1"/>
    <col min="4" max="4" width="2.28125" style="0" customWidth="1"/>
    <col min="5" max="5" width="33.421875" style="0" customWidth="1"/>
    <col min="6" max="7" width="3.57421875" style="0" customWidth="1"/>
    <col min="8" max="8" width="8.57421875" style="0" customWidth="1"/>
    <col min="9" max="9" width="3.28125" style="0" customWidth="1"/>
    <col min="10" max="10" width="3.7109375" style="0" customWidth="1"/>
    <col min="11" max="11" width="8.8515625" style="0" customWidth="1"/>
    <col min="12" max="12" width="0.9921875" style="0" hidden="1" customWidth="1"/>
    <col min="13" max="13" width="3.8515625" style="0" customWidth="1"/>
    <col min="14" max="14" width="2.7109375" style="0" customWidth="1"/>
    <col min="15" max="15" width="3.140625" style="0" customWidth="1"/>
    <col min="16" max="17" width="7.8515625" style="0" customWidth="1"/>
    <col min="18" max="18" width="1.28515625" style="0" hidden="1" customWidth="1"/>
    <col min="19" max="19" width="11.28125" style="82" customWidth="1"/>
    <col min="20" max="20" width="11.7109375" style="82" hidden="1" customWidth="1"/>
    <col min="21" max="21" width="10.57421875" style="82" hidden="1" customWidth="1"/>
    <col min="22" max="25" width="11.7109375" style="82" customWidth="1"/>
  </cols>
  <sheetData>
    <row r="1" spans="11:25" ht="12.75">
      <c r="K1" s="123"/>
      <c r="L1" s="82"/>
      <c r="Q1" s="23"/>
      <c r="S1" s="99"/>
      <c r="T1" s="99"/>
      <c r="U1" s="99"/>
      <c r="V1" s="99"/>
      <c r="W1" s="99"/>
      <c r="X1" s="99"/>
      <c r="Y1" s="99"/>
    </row>
    <row r="2" spans="2:25" ht="18.75">
      <c r="B2" s="165" t="s">
        <v>208</v>
      </c>
      <c r="C2" s="166"/>
      <c r="D2" s="166"/>
      <c r="E2" s="166"/>
      <c r="F2" s="166"/>
      <c r="G2" s="166"/>
      <c r="H2" s="166"/>
      <c r="I2" s="166"/>
      <c r="L2" s="82"/>
      <c r="S2" s="99"/>
      <c r="T2" s="99"/>
      <c r="U2" s="99"/>
      <c r="V2" s="99"/>
      <c r="W2" s="99"/>
      <c r="X2" s="99"/>
      <c r="Y2" s="99"/>
    </row>
    <row r="3" ht="13.5" thickBot="1">
      <c r="L3" s="82"/>
    </row>
    <row r="4" spans="1:25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80"/>
      <c r="M4" s="681"/>
      <c r="N4" s="682"/>
      <c r="O4" s="682"/>
      <c r="P4" s="682"/>
      <c r="Q4" s="683"/>
      <c r="R4" s="684"/>
      <c r="S4" s="1003" t="s">
        <v>457</v>
      </c>
      <c r="T4" s="1003" t="s">
        <v>552</v>
      </c>
      <c r="U4" s="1003" t="s">
        <v>480</v>
      </c>
      <c r="V4" s="1003" t="s">
        <v>495</v>
      </c>
      <c r="W4" s="1003" t="s">
        <v>522</v>
      </c>
      <c r="X4" s="1003" t="s">
        <v>531</v>
      </c>
      <c r="Y4" s="1003" t="s">
        <v>564</v>
      </c>
    </row>
    <row r="5" spans="1:25" ht="18.75" customHeight="1">
      <c r="A5" s="473"/>
      <c r="B5" s="474"/>
      <c r="C5" s="475"/>
      <c r="D5" s="476"/>
      <c r="E5" s="486"/>
      <c r="F5" s="992" t="s">
        <v>30</v>
      </c>
      <c r="G5" s="993"/>
      <c r="H5" s="993"/>
      <c r="I5" s="993"/>
      <c r="J5" s="993"/>
      <c r="K5" s="994"/>
      <c r="L5" s="650"/>
      <c r="M5" s="978" t="s">
        <v>29</v>
      </c>
      <c r="N5" s="979"/>
      <c r="O5" s="979"/>
      <c r="P5" s="979"/>
      <c r="Q5" s="980"/>
      <c r="R5" s="684"/>
      <c r="S5" s="1004"/>
      <c r="T5" s="1004"/>
      <c r="U5" s="1004"/>
      <c r="V5" s="1004"/>
      <c r="W5" s="1004"/>
      <c r="X5" s="1004"/>
      <c r="Y5" s="1004"/>
    </row>
    <row r="6" spans="1:25" ht="12.75">
      <c r="A6" s="459"/>
      <c r="B6" s="477" t="s">
        <v>117</v>
      </c>
      <c r="C6" s="478" t="s">
        <v>27</v>
      </c>
      <c r="D6" s="479"/>
      <c r="E6" s="480"/>
      <c r="F6" s="1008" t="s">
        <v>28</v>
      </c>
      <c r="G6" s="1009"/>
      <c r="H6" s="1009"/>
      <c r="I6" s="1009"/>
      <c r="J6" s="1009"/>
      <c r="K6" s="1010"/>
      <c r="L6" s="656"/>
      <c r="M6" s="1008"/>
      <c r="N6" s="1009"/>
      <c r="O6" s="1009"/>
      <c r="P6" s="1009"/>
      <c r="Q6" s="1010"/>
      <c r="R6" s="684"/>
      <c r="S6" s="1004"/>
      <c r="T6" s="1004"/>
      <c r="U6" s="1004"/>
      <c r="V6" s="1004"/>
      <c r="W6" s="1004"/>
      <c r="X6" s="1004"/>
      <c r="Y6" s="1004"/>
    </row>
    <row r="7" spans="1:25" ht="12.75">
      <c r="A7" s="463"/>
      <c r="B7" s="481" t="s">
        <v>118</v>
      </c>
      <c r="C7" s="482" t="s">
        <v>116</v>
      </c>
      <c r="D7" s="466"/>
      <c r="E7" s="467" t="s">
        <v>21</v>
      </c>
      <c r="F7" s="982">
        <v>610</v>
      </c>
      <c r="G7" s="973">
        <v>620</v>
      </c>
      <c r="H7" s="973">
        <v>630</v>
      </c>
      <c r="I7" s="973">
        <v>640</v>
      </c>
      <c r="J7" s="1006">
        <v>650</v>
      </c>
      <c r="K7" s="1011" t="s">
        <v>13</v>
      </c>
      <c r="L7" s="659"/>
      <c r="M7" s="982">
        <v>711</v>
      </c>
      <c r="N7" s="973">
        <v>714</v>
      </c>
      <c r="O7" s="973">
        <v>716</v>
      </c>
      <c r="P7" s="1006">
        <v>717</v>
      </c>
      <c r="Q7" s="1011" t="s">
        <v>13</v>
      </c>
      <c r="R7" s="684"/>
      <c r="S7" s="1004"/>
      <c r="T7" s="1004"/>
      <c r="U7" s="1004"/>
      <c r="V7" s="1004"/>
      <c r="W7" s="1004"/>
      <c r="X7" s="1004"/>
      <c r="Y7" s="1004"/>
    </row>
    <row r="8" spans="1:25" ht="13.5" thickBot="1">
      <c r="A8" s="483"/>
      <c r="B8" s="484"/>
      <c r="C8" s="485"/>
      <c r="D8" s="471"/>
      <c r="E8" s="472"/>
      <c r="F8" s="983"/>
      <c r="G8" s="974"/>
      <c r="H8" s="974"/>
      <c r="I8" s="974"/>
      <c r="J8" s="1007"/>
      <c r="K8" s="987"/>
      <c r="L8" s="659"/>
      <c r="M8" s="983"/>
      <c r="N8" s="974"/>
      <c r="O8" s="974"/>
      <c r="P8" s="1007"/>
      <c r="Q8" s="987"/>
      <c r="R8" s="684"/>
      <c r="S8" s="1005"/>
      <c r="T8" s="1005"/>
      <c r="U8" s="1005"/>
      <c r="V8" s="1005"/>
      <c r="W8" s="1005"/>
      <c r="X8" s="1005"/>
      <c r="Y8" s="1005"/>
    </row>
    <row r="9" spans="1:25" ht="16.5" thickBot="1" thickTop="1">
      <c r="A9" s="69">
        <v>1</v>
      </c>
      <c r="B9" s="732" t="s">
        <v>254</v>
      </c>
      <c r="C9" s="733"/>
      <c r="D9" s="734"/>
      <c r="E9" s="735"/>
      <c r="F9" s="721">
        <v>0</v>
      </c>
      <c r="G9" s="722">
        <v>0</v>
      </c>
      <c r="H9" s="722">
        <f>H10+H15+H22</f>
        <v>87700</v>
      </c>
      <c r="I9" s="722">
        <v>0</v>
      </c>
      <c r="J9" s="742">
        <v>0</v>
      </c>
      <c r="K9" s="723">
        <f>SUM(F9:J9)</f>
        <v>87700</v>
      </c>
      <c r="L9" s="720"/>
      <c r="M9" s="721">
        <v>0</v>
      </c>
      <c r="N9" s="722">
        <v>0</v>
      </c>
      <c r="O9" s="722">
        <v>0</v>
      </c>
      <c r="P9" s="742">
        <v>19800</v>
      </c>
      <c r="Q9" s="723">
        <v>19800</v>
      </c>
      <c r="R9" s="743"/>
      <c r="S9" s="724">
        <v>107500</v>
      </c>
      <c r="T9" s="724">
        <v>107500</v>
      </c>
      <c r="U9" s="724">
        <f>U10+U15+U22</f>
        <v>16713</v>
      </c>
      <c r="V9" s="724">
        <f>V10+V15+V22</f>
        <v>90782</v>
      </c>
      <c r="W9" s="724">
        <f>W10+W15+W22</f>
        <v>90782</v>
      </c>
      <c r="X9" s="724">
        <f>X10+X15+X22</f>
        <v>90782</v>
      </c>
      <c r="Y9" s="724">
        <f>Y10+Y15+Y22</f>
        <v>86188</v>
      </c>
    </row>
    <row r="10" spans="1:25" ht="13.5" thickTop="1">
      <c r="A10" s="70">
        <f>A9+1</f>
        <v>2</v>
      </c>
      <c r="B10" s="769">
        <v>1</v>
      </c>
      <c r="C10" s="770" t="s">
        <v>179</v>
      </c>
      <c r="D10" s="771"/>
      <c r="E10" s="772"/>
      <c r="F10" s="835"/>
      <c r="G10" s="794"/>
      <c r="H10" s="794">
        <f>H11</f>
        <v>66000</v>
      </c>
      <c r="I10" s="794"/>
      <c r="J10" s="836"/>
      <c r="K10" s="837">
        <f aca="true" t="shared" si="0" ref="K10:K21">SUM(F10:J10)</f>
        <v>66000</v>
      </c>
      <c r="L10" s="776"/>
      <c r="M10" s="835">
        <v>0</v>
      </c>
      <c r="N10" s="794">
        <v>0</v>
      </c>
      <c r="O10" s="794">
        <v>0</v>
      </c>
      <c r="P10" s="836">
        <v>0</v>
      </c>
      <c r="Q10" s="837">
        <f>SUM(M10:P10)</f>
        <v>0</v>
      </c>
      <c r="R10" s="838"/>
      <c r="S10" s="813">
        <v>66000</v>
      </c>
      <c r="T10" s="813">
        <v>66000</v>
      </c>
      <c r="U10" s="813">
        <v>14776</v>
      </c>
      <c r="V10" s="813">
        <v>66282</v>
      </c>
      <c r="W10" s="813">
        <v>66282</v>
      </c>
      <c r="X10" s="813">
        <v>66282</v>
      </c>
      <c r="Y10" s="813">
        <v>63854</v>
      </c>
    </row>
    <row r="11" spans="1:25" ht="12.75">
      <c r="A11" s="70">
        <f>A10+1</f>
        <v>3</v>
      </c>
      <c r="B11" s="67"/>
      <c r="C11" s="524" t="s">
        <v>364</v>
      </c>
      <c r="D11" s="575" t="s">
        <v>8</v>
      </c>
      <c r="E11" s="576"/>
      <c r="F11" s="532"/>
      <c r="G11" s="534"/>
      <c r="H11" s="534">
        <f>SUM(H12:H13)</f>
        <v>66000</v>
      </c>
      <c r="I11" s="534"/>
      <c r="J11" s="533"/>
      <c r="K11" s="535">
        <f t="shared" si="0"/>
        <v>66000</v>
      </c>
      <c r="L11" s="531"/>
      <c r="M11" s="549"/>
      <c r="N11" s="534"/>
      <c r="O11" s="534"/>
      <c r="P11" s="533"/>
      <c r="Q11" s="535">
        <f>SUM(M11:P11)</f>
        <v>0</v>
      </c>
      <c r="R11" s="577"/>
      <c r="S11" s="536">
        <f>S12+S13</f>
        <v>66000</v>
      </c>
      <c r="T11" s="536">
        <f>T12+T13</f>
        <v>66000</v>
      </c>
      <c r="U11" s="536">
        <v>14776</v>
      </c>
      <c r="V11" s="536">
        <v>66282</v>
      </c>
      <c r="W11" s="536">
        <v>66282</v>
      </c>
      <c r="X11" s="536">
        <v>66282</v>
      </c>
      <c r="Y11" s="536">
        <v>63854</v>
      </c>
    </row>
    <row r="12" spans="1:25" ht="12.75">
      <c r="A12" s="70">
        <f>A11+1</f>
        <v>4</v>
      </c>
      <c r="B12" s="66"/>
      <c r="C12" s="183"/>
      <c r="D12" s="206" t="s">
        <v>22</v>
      </c>
      <c r="E12" s="207" t="s">
        <v>447</v>
      </c>
      <c r="F12" s="208"/>
      <c r="G12" s="209"/>
      <c r="H12" s="210">
        <v>65000</v>
      </c>
      <c r="I12" s="211"/>
      <c r="J12" s="212"/>
      <c r="K12" s="213">
        <f t="shared" si="0"/>
        <v>65000</v>
      </c>
      <c r="L12" s="38"/>
      <c r="M12" s="208"/>
      <c r="N12" s="209"/>
      <c r="O12" s="209"/>
      <c r="P12" s="212"/>
      <c r="Q12" s="191">
        <f>SUM(M12:P12)</f>
        <v>0</v>
      </c>
      <c r="R12" s="192"/>
      <c r="S12" s="193">
        <v>65000</v>
      </c>
      <c r="T12" s="193">
        <v>65000</v>
      </c>
      <c r="U12" s="193">
        <v>14776</v>
      </c>
      <c r="V12" s="907">
        <v>65000</v>
      </c>
      <c r="W12" s="907">
        <v>65000</v>
      </c>
      <c r="X12" s="907">
        <v>65000</v>
      </c>
      <c r="Y12" s="907">
        <v>62599</v>
      </c>
    </row>
    <row r="13" spans="1:25" ht="12.75">
      <c r="A13" s="70">
        <v>5</v>
      </c>
      <c r="B13" s="66"/>
      <c r="C13" s="183"/>
      <c r="D13" s="206" t="s">
        <v>23</v>
      </c>
      <c r="E13" s="207" t="s">
        <v>181</v>
      </c>
      <c r="F13" s="186"/>
      <c r="G13" s="187"/>
      <c r="H13" s="188">
        <v>1000</v>
      </c>
      <c r="I13" s="189"/>
      <c r="J13" s="190"/>
      <c r="K13" s="191">
        <v>1000</v>
      </c>
      <c r="L13" s="38"/>
      <c r="M13" s="186"/>
      <c r="N13" s="187"/>
      <c r="O13" s="187"/>
      <c r="P13" s="190"/>
      <c r="Q13" s="191">
        <v>0</v>
      </c>
      <c r="R13" s="192"/>
      <c r="S13" s="193">
        <v>1000</v>
      </c>
      <c r="T13" s="193">
        <v>1000</v>
      </c>
      <c r="U13" s="193">
        <v>0</v>
      </c>
      <c r="V13" s="193">
        <v>1000</v>
      </c>
      <c r="W13" s="193">
        <v>1000</v>
      </c>
      <c r="X13" s="193">
        <v>1000</v>
      </c>
      <c r="Y13" s="193">
        <v>973</v>
      </c>
    </row>
    <row r="14" spans="1:25" ht="12.75">
      <c r="A14" s="70">
        <v>6</v>
      </c>
      <c r="B14" s="66"/>
      <c r="C14" s="183"/>
      <c r="D14" s="206" t="s">
        <v>24</v>
      </c>
      <c r="E14" s="207" t="s">
        <v>504</v>
      </c>
      <c r="F14" s="186"/>
      <c r="G14" s="187"/>
      <c r="H14" s="188">
        <v>0</v>
      </c>
      <c r="I14" s="189"/>
      <c r="J14" s="190"/>
      <c r="K14" s="191">
        <v>0</v>
      </c>
      <c r="L14" s="38"/>
      <c r="M14" s="186"/>
      <c r="N14" s="187"/>
      <c r="O14" s="187"/>
      <c r="P14" s="190"/>
      <c r="Q14" s="191">
        <v>0</v>
      </c>
      <c r="R14" s="192"/>
      <c r="S14" s="193">
        <v>0</v>
      </c>
      <c r="T14" s="193">
        <v>0</v>
      </c>
      <c r="U14" s="193">
        <v>0</v>
      </c>
      <c r="V14" s="907">
        <v>282</v>
      </c>
      <c r="W14" s="907">
        <v>282</v>
      </c>
      <c r="X14" s="907">
        <v>282</v>
      </c>
      <c r="Y14" s="907">
        <v>282</v>
      </c>
    </row>
    <row r="15" spans="1:25" ht="12.75">
      <c r="A15" s="70">
        <v>7</v>
      </c>
      <c r="B15" s="780">
        <v>2</v>
      </c>
      <c r="C15" s="781" t="s">
        <v>180</v>
      </c>
      <c r="D15" s="823"/>
      <c r="E15" s="783"/>
      <c r="F15" s="817"/>
      <c r="G15" s="815"/>
      <c r="H15" s="815">
        <v>16000</v>
      </c>
      <c r="I15" s="815"/>
      <c r="J15" s="839"/>
      <c r="K15" s="796">
        <f t="shared" si="0"/>
        <v>16000</v>
      </c>
      <c r="L15" s="776"/>
      <c r="M15" s="817">
        <v>0</v>
      </c>
      <c r="N15" s="815">
        <v>0</v>
      </c>
      <c r="O15" s="815">
        <v>0</v>
      </c>
      <c r="P15" s="839">
        <v>19800</v>
      </c>
      <c r="Q15" s="796">
        <v>19800</v>
      </c>
      <c r="R15" s="838"/>
      <c r="S15" s="803">
        <v>35800</v>
      </c>
      <c r="T15" s="803">
        <v>35800</v>
      </c>
      <c r="U15" s="803">
        <v>546</v>
      </c>
      <c r="V15" s="803">
        <v>18800</v>
      </c>
      <c r="W15" s="803">
        <v>18800</v>
      </c>
      <c r="X15" s="803">
        <v>18800</v>
      </c>
      <c r="Y15" s="803">
        <v>17098</v>
      </c>
    </row>
    <row r="16" spans="1:25" ht="12.75">
      <c r="A16" s="70">
        <v>8</v>
      </c>
      <c r="B16" s="67"/>
      <c r="C16" s="578" t="s">
        <v>364</v>
      </c>
      <c r="D16" s="575" t="s">
        <v>8</v>
      </c>
      <c r="E16" s="576"/>
      <c r="F16" s="549"/>
      <c r="G16" s="534"/>
      <c r="H16" s="534">
        <v>16000</v>
      </c>
      <c r="I16" s="534"/>
      <c r="J16" s="533"/>
      <c r="K16" s="535">
        <f t="shared" si="0"/>
        <v>16000</v>
      </c>
      <c r="L16" s="531"/>
      <c r="M16" s="549"/>
      <c r="N16" s="534"/>
      <c r="O16" s="534" t="s">
        <v>323</v>
      </c>
      <c r="P16" s="533"/>
      <c r="Q16" s="535">
        <v>0</v>
      </c>
      <c r="R16" s="577"/>
      <c r="S16" s="536">
        <v>35800</v>
      </c>
      <c r="T16" s="536">
        <v>35800</v>
      </c>
      <c r="U16" s="536">
        <v>546</v>
      </c>
      <c r="V16" s="536">
        <v>18800</v>
      </c>
      <c r="W16" s="536">
        <v>18800</v>
      </c>
      <c r="X16" s="536">
        <v>18800</v>
      </c>
      <c r="Y16" s="536">
        <v>17098</v>
      </c>
    </row>
    <row r="17" spans="1:25" ht="12.75">
      <c r="A17" s="70">
        <v>9</v>
      </c>
      <c r="B17" s="67"/>
      <c r="C17" s="183"/>
      <c r="D17" s="206" t="s">
        <v>22</v>
      </c>
      <c r="E17" s="207" t="s">
        <v>513</v>
      </c>
      <c r="F17" s="208"/>
      <c r="G17" s="209"/>
      <c r="H17" s="210">
        <v>15000</v>
      </c>
      <c r="I17" s="211"/>
      <c r="J17" s="212"/>
      <c r="K17" s="213">
        <f t="shared" si="0"/>
        <v>15000</v>
      </c>
      <c r="L17" s="38"/>
      <c r="M17" s="208"/>
      <c r="N17" s="209"/>
      <c r="O17" s="209"/>
      <c r="P17" s="212"/>
      <c r="Q17" s="191">
        <f>SUM(M17:P17)</f>
        <v>0</v>
      </c>
      <c r="R17" s="192"/>
      <c r="S17" s="193">
        <v>15000</v>
      </c>
      <c r="T17" s="193">
        <v>15000</v>
      </c>
      <c r="U17" s="193">
        <v>492</v>
      </c>
      <c r="V17" s="193">
        <v>15000</v>
      </c>
      <c r="W17" s="193">
        <v>15000</v>
      </c>
      <c r="X17" s="193">
        <v>15000</v>
      </c>
      <c r="Y17" s="193">
        <v>13474</v>
      </c>
    </row>
    <row r="18" spans="1:25" ht="12.75">
      <c r="A18" s="70">
        <v>10</v>
      </c>
      <c r="B18" s="67"/>
      <c r="C18" s="183"/>
      <c r="D18" s="206" t="s">
        <v>23</v>
      </c>
      <c r="E18" s="207" t="s">
        <v>268</v>
      </c>
      <c r="F18" s="208"/>
      <c r="G18" s="209"/>
      <c r="H18" s="210">
        <v>1000</v>
      </c>
      <c r="I18" s="211"/>
      <c r="J18" s="212"/>
      <c r="K18" s="213">
        <f t="shared" si="0"/>
        <v>1000</v>
      </c>
      <c r="L18" s="214"/>
      <c r="M18" s="208"/>
      <c r="N18" s="209"/>
      <c r="O18" s="209"/>
      <c r="P18" s="215"/>
      <c r="Q18" s="213">
        <v>0</v>
      </c>
      <c r="R18" s="216"/>
      <c r="S18" s="217">
        <v>1000</v>
      </c>
      <c r="T18" s="217">
        <v>1000</v>
      </c>
      <c r="U18" s="217">
        <v>54</v>
      </c>
      <c r="V18" s="217">
        <v>1000</v>
      </c>
      <c r="W18" s="217">
        <v>1000</v>
      </c>
      <c r="X18" s="217">
        <v>1000</v>
      </c>
      <c r="Y18" s="217">
        <v>876</v>
      </c>
    </row>
    <row r="19" spans="1:25" ht="12.75">
      <c r="A19" s="70">
        <v>11</v>
      </c>
      <c r="B19" s="67"/>
      <c r="C19" s="183"/>
      <c r="D19" s="206" t="s">
        <v>24</v>
      </c>
      <c r="E19" s="207" t="s">
        <v>501</v>
      </c>
      <c r="F19" s="186"/>
      <c r="G19" s="187"/>
      <c r="H19" s="188">
        <v>0</v>
      </c>
      <c r="I19" s="189"/>
      <c r="J19" s="190"/>
      <c r="K19" s="191">
        <v>0</v>
      </c>
      <c r="L19" s="38"/>
      <c r="M19" s="186"/>
      <c r="N19" s="187"/>
      <c r="O19" s="187"/>
      <c r="P19" s="340"/>
      <c r="Q19" s="191">
        <v>0</v>
      </c>
      <c r="R19" s="879"/>
      <c r="S19" s="217">
        <v>0</v>
      </c>
      <c r="T19" s="217">
        <v>0</v>
      </c>
      <c r="U19" s="217">
        <v>0</v>
      </c>
      <c r="V19" s="893">
        <v>1500</v>
      </c>
      <c r="W19" s="893">
        <v>1500</v>
      </c>
      <c r="X19" s="893">
        <v>1500</v>
      </c>
      <c r="Y19" s="893">
        <v>1500</v>
      </c>
    </row>
    <row r="20" spans="1:25" ht="12.75">
      <c r="A20" s="70">
        <v>12</v>
      </c>
      <c r="B20" s="67"/>
      <c r="C20" s="183"/>
      <c r="D20" s="206" t="s">
        <v>25</v>
      </c>
      <c r="E20" s="207" t="s">
        <v>468</v>
      </c>
      <c r="F20" s="186"/>
      <c r="G20" s="187"/>
      <c r="H20" s="188">
        <v>0</v>
      </c>
      <c r="I20" s="189"/>
      <c r="J20" s="190"/>
      <c r="K20" s="191">
        <f t="shared" si="0"/>
        <v>0</v>
      </c>
      <c r="L20" s="38"/>
      <c r="M20" s="186"/>
      <c r="N20" s="187"/>
      <c r="O20" s="187"/>
      <c r="P20" s="340">
        <v>19800</v>
      </c>
      <c r="Q20" s="191">
        <v>19800</v>
      </c>
      <c r="R20" s="879"/>
      <c r="S20" s="217">
        <v>19800</v>
      </c>
      <c r="T20" s="217">
        <v>19800</v>
      </c>
      <c r="U20" s="217">
        <v>0</v>
      </c>
      <c r="V20" s="217">
        <v>0</v>
      </c>
      <c r="W20" s="893">
        <v>0</v>
      </c>
      <c r="X20" s="893">
        <v>0</v>
      </c>
      <c r="Y20" s="893">
        <v>0</v>
      </c>
    </row>
    <row r="21" spans="1:25" ht="12.75">
      <c r="A21" s="70">
        <v>13</v>
      </c>
      <c r="B21" s="67"/>
      <c r="C21" s="183"/>
      <c r="D21" s="206" t="s">
        <v>26</v>
      </c>
      <c r="E21" s="207" t="s">
        <v>519</v>
      </c>
      <c r="F21" s="186"/>
      <c r="G21" s="187"/>
      <c r="H21" s="188">
        <v>0</v>
      </c>
      <c r="I21" s="189"/>
      <c r="J21" s="190"/>
      <c r="K21" s="191">
        <f t="shared" si="0"/>
        <v>0</v>
      </c>
      <c r="L21" s="38"/>
      <c r="M21" s="186"/>
      <c r="N21" s="187"/>
      <c r="O21" s="187"/>
      <c r="P21" s="340"/>
      <c r="Q21" s="191">
        <v>0</v>
      </c>
      <c r="R21" s="879"/>
      <c r="S21" s="217">
        <v>0</v>
      </c>
      <c r="T21" s="217">
        <v>0</v>
      </c>
      <c r="U21" s="217">
        <v>0</v>
      </c>
      <c r="V21" s="899">
        <v>1300</v>
      </c>
      <c r="W21" s="893">
        <v>1300</v>
      </c>
      <c r="X21" s="893">
        <v>1300</v>
      </c>
      <c r="Y21" s="893">
        <v>1248</v>
      </c>
    </row>
    <row r="22" spans="1:25" ht="12.75">
      <c r="A22" s="70">
        <v>14</v>
      </c>
      <c r="B22" s="780">
        <v>3</v>
      </c>
      <c r="C22" s="781" t="s">
        <v>270</v>
      </c>
      <c r="D22" s="823"/>
      <c r="E22" s="783"/>
      <c r="F22" s="817"/>
      <c r="G22" s="815"/>
      <c r="H22" s="815">
        <v>5700</v>
      </c>
      <c r="I22" s="815"/>
      <c r="J22" s="839"/>
      <c r="K22" s="796">
        <v>5700</v>
      </c>
      <c r="L22" s="776"/>
      <c r="M22" s="817">
        <v>0</v>
      </c>
      <c r="N22" s="815">
        <v>0</v>
      </c>
      <c r="O22" s="815">
        <v>0</v>
      </c>
      <c r="P22" s="839">
        <v>0</v>
      </c>
      <c r="Q22" s="796">
        <f>SUM(M22:P22)</f>
        <v>0</v>
      </c>
      <c r="R22" s="838"/>
      <c r="S22" s="803">
        <v>5700</v>
      </c>
      <c r="T22" s="803">
        <v>5700</v>
      </c>
      <c r="U22" s="803">
        <v>1391</v>
      </c>
      <c r="V22" s="803">
        <v>5700</v>
      </c>
      <c r="W22" s="803">
        <v>5700</v>
      </c>
      <c r="X22" s="803">
        <v>5700</v>
      </c>
      <c r="Y22" s="803">
        <v>5236</v>
      </c>
    </row>
    <row r="23" spans="1:25" ht="12.75">
      <c r="A23" s="70">
        <v>15</v>
      </c>
      <c r="B23" s="67"/>
      <c r="C23" s="578" t="s">
        <v>365</v>
      </c>
      <c r="D23" s="575" t="s">
        <v>269</v>
      </c>
      <c r="E23" s="576"/>
      <c r="F23" s="549"/>
      <c r="G23" s="534"/>
      <c r="H23" s="534">
        <f>SUM(H24:H26)</f>
        <v>5700</v>
      </c>
      <c r="I23" s="534"/>
      <c r="J23" s="533"/>
      <c r="K23" s="535">
        <f>SUM(F23:J23)</f>
        <v>5700</v>
      </c>
      <c r="L23" s="531"/>
      <c r="M23" s="549"/>
      <c r="N23" s="534"/>
      <c r="O23" s="534"/>
      <c r="P23" s="533"/>
      <c r="Q23" s="535">
        <f>SUM(M23:P23)</f>
        <v>0</v>
      </c>
      <c r="R23" s="577"/>
      <c r="S23" s="536">
        <v>5700</v>
      </c>
      <c r="T23" s="536">
        <v>5700</v>
      </c>
      <c r="U23" s="536">
        <v>1391</v>
      </c>
      <c r="V23" s="536">
        <v>5700</v>
      </c>
      <c r="W23" s="536">
        <v>5700</v>
      </c>
      <c r="X23" s="536">
        <v>5700</v>
      </c>
      <c r="Y23" s="536">
        <v>5236</v>
      </c>
    </row>
    <row r="24" spans="1:25" ht="12.75">
      <c r="A24" s="70">
        <v>16</v>
      </c>
      <c r="B24" s="67"/>
      <c r="C24" s="183"/>
      <c r="D24" s="184" t="s">
        <v>22</v>
      </c>
      <c r="E24" s="185" t="s">
        <v>186</v>
      </c>
      <c r="F24" s="186"/>
      <c r="G24" s="187"/>
      <c r="H24" s="188">
        <v>200</v>
      </c>
      <c r="I24" s="189"/>
      <c r="J24" s="190"/>
      <c r="K24" s="191">
        <v>200</v>
      </c>
      <c r="L24" s="38"/>
      <c r="M24" s="186"/>
      <c r="N24" s="187"/>
      <c r="O24" s="187"/>
      <c r="P24" s="190"/>
      <c r="Q24" s="191">
        <v>0</v>
      </c>
      <c r="R24" s="192"/>
      <c r="S24" s="193">
        <v>200</v>
      </c>
      <c r="T24" s="193">
        <v>200</v>
      </c>
      <c r="U24" s="193">
        <v>24</v>
      </c>
      <c r="V24" s="193">
        <v>200</v>
      </c>
      <c r="W24" s="193">
        <v>200</v>
      </c>
      <c r="X24" s="193">
        <v>200</v>
      </c>
      <c r="Y24" s="193">
        <v>96</v>
      </c>
    </row>
    <row r="25" spans="1:25" ht="12.75">
      <c r="A25" s="70">
        <v>17</v>
      </c>
      <c r="B25" s="67"/>
      <c r="C25" s="183"/>
      <c r="D25" s="184" t="s">
        <v>23</v>
      </c>
      <c r="E25" s="185" t="s">
        <v>313</v>
      </c>
      <c r="F25" s="186"/>
      <c r="G25" s="187"/>
      <c r="H25" s="188">
        <v>2000</v>
      </c>
      <c r="I25" s="189"/>
      <c r="J25" s="190"/>
      <c r="K25" s="191">
        <v>2000</v>
      </c>
      <c r="L25" s="38"/>
      <c r="M25" s="186"/>
      <c r="N25" s="187"/>
      <c r="O25" s="187"/>
      <c r="P25" s="190"/>
      <c r="Q25" s="191">
        <v>0</v>
      </c>
      <c r="R25" s="192"/>
      <c r="S25" s="193">
        <v>2000</v>
      </c>
      <c r="T25" s="193">
        <v>2000</v>
      </c>
      <c r="U25" s="193">
        <v>447</v>
      </c>
      <c r="V25" s="193">
        <v>2000</v>
      </c>
      <c r="W25" s="193">
        <v>2000</v>
      </c>
      <c r="X25" s="193">
        <v>2000</v>
      </c>
      <c r="Y25" s="193">
        <v>1808</v>
      </c>
    </row>
    <row r="26" spans="1:25" ht="13.5" thickBot="1">
      <c r="A26" s="70">
        <v>18</v>
      </c>
      <c r="B26" s="67"/>
      <c r="C26" s="183"/>
      <c r="D26" s="194" t="s">
        <v>24</v>
      </c>
      <c r="E26" s="195" t="s">
        <v>344</v>
      </c>
      <c r="F26" s="196"/>
      <c r="G26" s="197"/>
      <c r="H26" s="198">
        <v>3500</v>
      </c>
      <c r="I26" s="199"/>
      <c r="J26" s="200"/>
      <c r="K26" s="201">
        <v>3500</v>
      </c>
      <c r="L26" s="202"/>
      <c r="M26" s="196"/>
      <c r="N26" s="197"/>
      <c r="O26" s="197"/>
      <c r="P26" s="203"/>
      <c r="Q26" s="201">
        <v>0</v>
      </c>
      <c r="R26" s="204"/>
      <c r="S26" s="205">
        <v>3500</v>
      </c>
      <c r="T26" s="205">
        <v>3500</v>
      </c>
      <c r="U26" s="205">
        <v>920</v>
      </c>
      <c r="V26" s="205">
        <v>3500</v>
      </c>
      <c r="W26" s="205">
        <v>3500</v>
      </c>
      <c r="X26" s="205">
        <v>3500</v>
      </c>
      <c r="Y26" s="205">
        <v>3332</v>
      </c>
    </row>
  </sheetData>
  <sheetProtection/>
  <mergeCells count="23">
    <mergeCell ref="P7:P8"/>
    <mergeCell ref="G7:G8"/>
    <mergeCell ref="A4:K4"/>
    <mergeCell ref="W4:W8"/>
    <mergeCell ref="Q7:Q8"/>
    <mergeCell ref="N7:N8"/>
    <mergeCell ref="H7:H8"/>
    <mergeCell ref="M5:Q5"/>
    <mergeCell ref="M6:Q6"/>
    <mergeCell ref="M7:M8"/>
    <mergeCell ref="V4:V8"/>
    <mergeCell ref="U4:U8"/>
    <mergeCell ref="T4:T8"/>
    <mergeCell ref="Y4:Y8"/>
    <mergeCell ref="O7:O8"/>
    <mergeCell ref="J7:J8"/>
    <mergeCell ref="S4:S8"/>
    <mergeCell ref="F5:K5"/>
    <mergeCell ref="X4:X8"/>
    <mergeCell ref="F6:K6"/>
    <mergeCell ref="I7:I8"/>
    <mergeCell ref="F7:F8"/>
    <mergeCell ref="K7:K8"/>
  </mergeCells>
  <printOptions/>
  <pageMargins left="0.63" right="0.51" top="1" bottom="1" header="0.4921259845" footer="0.4921259845"/>
  <pageSetup horizontalDpi="600" verticalDpi="600" orientation="landscape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38"/>
  <sheetViews>
    <sheetView zoomScale="88" zoomScaleNormal="88" zoomScalePageLayoutView="0" workbookViewId="0" topLeftCell="A1">
      <selection activeCell="Y10" sqref="Y10"/>
    </sheetView>
  </sheetViews>
  <sheetFormatPr defaultColWidth="9.140625" defaultRowHeight="12.75"/>
  <cols>
    <col min="1" max="1" width="2.7109375" style="9" customWidth="1"/>
    <col min="2" max="2" width="3.421875" style="8" customWidth="1"/>
    <col min="3" max="3" width="7.28125" style="0" customWidth="1"/>
    <col min="4" max="4" width="2.28125" style="0" customWidth="1"/>
    <col min="5" max="5" width="36.140625" style="0" customWidth="1"/>
    <col min="6" max="6" width="6.7109375" style="0" customWidth="1"/>
    <col min="7" max="7" width="6.140625" style="0" customWidth="1"/>
    <col min="8" max="8" width="7.421875" style="0" customWidth="1"/>
    <col min="9" max="9" width="4.140625" style="0" customWidth="1"/>
    <col min="10" max="10" width="3.7109375" style="0" customWidth="1"/>
    <col min="11" max="11" width="7.421875" style="0" customWidth="1"/>
    <col min="12" max="12" width="1.28515625" style="84" customWidth="1"/>
    <col min="13" max="13" width="5.57421875" style="0" customWidth="1"/>
    <col min="14" max="14" width="5.28125" style="0" customWidth="1"/>
    <col min="15" max="15" width="6.140625" style="0" customWidth="1"/>
    <col min="16" max="16" width="4.140625" style="0" customWidth="1"/>
    <col min="17" max="17" width="9.00390625" style="0" customWidth="1"/>
    <col min="18" max="18" width="0.71875" style="84" hidden="1" customWidth="1"/>
    <col min="19" max="19" width="9.00390625" style="0" customWidth="1"/>
    <col min="20" max="20" width="9.140625" style="0" hidden="1" customWidth="1"/>
    <col min="21" max="21" width="0" style="0" hidden="1" customWidth="1"/>
  </cols>
  <sheetData>
    <row r="1" spans="11:25" ht="12.75">
      <c r="K1" s="123"/>
      <c r="Q1" s="23"/>
      <c r="S1" s="23"/>
      <c r="T1" s="23"/>
      <c r="U1" s="23"/>
      <c r="V1" s="23"/>
      <c r="W1" s="23"/>
      <c r="X1" s="23"/>
      <c r="Y1" s="23"/>
    </row>
    <row r="2" spans="2:17" ht="18.75">
      <c r="B2" s="165" t="s">
        <v>209</v>
      </c>
      <c r="C2" s="166"/>
      <c r="D2" s="166"/>
      <c r="E2" s="166"/>
      <c r="F2" s="166"/>
      <c r="G2" s="166"/>
      <c r="Q2" s="23"/>
    </row>
    <row r="3" ht="13.5" thickBot="1"/>
    <row r="4" spans="1:25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65"/>
      <c r="M4" s="685"/>
      <c r="N4" s="663"/>
      <c r="O4" s="663"/>
      <c r="P4" s="663"/>
      <c r="Q4" s="664"/>
      <c r="R4" s="665"/>
      <c r="S4" s="1003" t="s">
        <v>457</v>
      </c>
      <c r="T4" s="1003" t="s">
        <v>471</v>
      </c>
      <c r="U4" s="1003" t="s">
        <v>480</v>
      </c>
      <c r="V4" s="1003" t="s">
        <v>495</v>
      </c>
      <c r="W4" s="1003" t="s">
        <v>522</v>
      </c>
      <c r="X4" s="1003" t="s">
        <v>531</v>
      </c>
      <c r="Y4" s="1003" t="s">
        <v>563</v>
      </c>
    </row>
    <row r="5" spans="1:25" ht="18.75" customHeight="1">
      <c r="A5" s="473"/>
      <c r="B5" s="1000" t="s">
        <v>30</v>
      </c>
      <c r="C5" s="1013"/>
      <c r="D5" s="1013"/>
      <c r="E5" s="1013"/>
      <c r="F5" s="1013"/>
      <c r="G5" s="1013"/>
      <c r="H5" s="1013"/>
      <c r="I5" s="1013"/>
      <c r="J5" s="1013"/>
      <c r="K5" s="1014"/>
      <c r="L5" s="650"/>
      <c r="M5" s="978" t="s">
        <v>29</v>
      </c>
      <c r="N5" s="979"/>
      <c r="O5" s="979"/>
      <c r="P5" s="979"/>
      <c r="Q5" s="980"/>
      <c r="R5" s="650"/>
      <c r="S5" s="1004"/>
      <c r="T5" s="1004"/>
      <c r="U5" s="1004"/>
      <c r="V5" s="1004"/>
      <c r="W5" s="1004"/>
      <c r="X5" s="1004"/>
      <c r="Y5" s="1004"/>
    </row>
    <row r="6" spans="1:25" ht="12.75">
      <c r="A6" s="459"/>
      <c r="B6" s="477" t="s">
        <v>117</v>
      </c>
      <c r="C6" s="478" t="s">
        <v>27</v>
      </c>
      <c r="D6" s="995" t="s">
        <v>28</v>
      </c>
      <c r="E6" s="996"/>
      <c r="F6" s="996"/>
      <c r="G6" s="996"/>
      <c r="H6" s="996"/>
      <c r="I6" s="996"/>
      <c r="J6" s="996"/>
      <c r="K6" s="997"/>
      <c r="L6" s="656"/>
      <c r="M6" s="1008"/>
      <c r="N6" s="1009"/>
      <c r="O6" s="1009"/>
      <c r="P6" s="1009"/>
      <c r="Q6" s="1010"/>
      <c r="R6" s="656"/>
      <c r="S6" s="1004"/>
      <c r="T6" s="1004"/>
      <c r="U6" s="1004"/>
      <c r="V6" s="1004"/>
      <c r="W6" s="1004"/>
      <c r="X6" s="1004"/>
      <c r="Y6" s="1004"/>
    </row>
    <row r="7" spans="1:25" ht="12.75">
      <c r="A7" s="463"/>
      <c r="B7" s="481" t="s">
        <v>118</v>
      </c>
      <c r="C7" s="482" t="s">
        <v>116</v>
      </c>
      <c r="D7" s="466"/>
      <c r="E7" s="467" t="s">
        <v>21</v>
      </c>
      <c r="F7" s="971">
        <v>610</v>
      </c>
      <c r="G7" s="973">
        <v>620</v>
      </c>
      <c r="H7" s="971">
        <v>630</v>
      </c>
      <c r="I7" s="973">
        <v>640</v>
      </c>
      <c r="J7" s="981">
        <v>650</v>
      </c>
      <c r="K7" s="986" t="s">
        <v>13</v>
      </c>
      <c r="L7" s="659"/>
      <c r="M7" s="982">
        <v>711</v>
      </c>
      <c r="N7" s="973">
        <v>714</v>
      </c>
      <c r="O7" s="973">
        <v>716</v>
      </c>
      <c r="P7" s="973">
        <v>717</v>
      </c>
      <c r="Q7" s="1011" t="s">
        <v>13</v>
      </c>
      <c r="R7" s="659"/>
      <c r="S7" s="1004"/>
      <c r="T7" s="1004"/>
      <c r="U7" s="1004"/>
      <c r="V7" s="1004"/>
      <c r="W7" s="1004"/>
      <c r="X7" s="1004"/>
      <c r="Y7" s="1004"/>
    </row>
    <row r="8" spans="1:25" ht="13.5" thickBot="1">
      <c r="A8" s="483"/>
      <c r="B8" s="484"/>
      <c r="C8" s="485"/>
      <c r="D8" s="471"/>
      <c r="E8" s="472"/>
      <c r="F8" s="972"/>
      <c r="G8" s="974"/>
      <c r="H8" s="972"/>
      <c r="I8" s="974"/>
      <c r="J8" s="974"/>
      <c r="K8" s="987"/>
      <c r="L8" s="659"/>
      <c r="M8" s="983"/>
      <c r="N8" s="974"/>
      <c r="O8" s="974"/>
      <c r="P8" s="974"/>
      <c r="Q8" s="987"/>
      <c r="R8" s="659"/>
      <c r="S8" s="1012"/>
      <c r="T8" s="1012"/>
      <c r="U8" s="1012"/>
      <c r="V8" s="1012"/>
      <c r="W8" s="1012"/>
      <c r="X8" s="1012"/>
      <c r="Y8" s="1012"/>
    </row>
    <row r="9" spans="1:25" ht="16.5" thickBot="1" thickTop="1">
      <c r="A9" s="69">
        <v>1</v>
      </c>
      <c r="B9" s="732" t="s">
        <v>247</v>
      </c>
      <c r="C9" s="733"/>
      <c r="D9" s="734"/>
      <c r="E9" s="735"/>
      <c r="F9" s="736">
        <v>0</v>
      </c>
      <c r="G9" s="722">
        <v>0</v>
      </c>
      <c r="H9" s="722">
        <v>9000</v>
      </c>
      <c r="I9" s="722">
        <v>0</v>
      </c>
      <c r="J9" s="722">
        <v>0</v>
      </c>
      <c r="K9" s="723">
        <f aca="true" t="shared" si="0" ref="K9:K16">SUM(F9:J9)</f>
        <v>9000</v>
      </c>
      <c r="L9" s="720"/>
      <c r="M9" s="721">
        <v>0</v>
      </c>
      <c r="N9" s="736">
        <v>0</v>
      </c>
      <c r="O9" s="736">
        <v>0</v>
      </c>
      <c r="P9" s="722">
        <v>0</v>
      </c>
      <c r="Q9" s="723">
        <v>0</v>
      </c>
      <c r="R9" s="720"/>
      <c r="S9" s="741">
        <f>K9+Q9</f>
        <v>9000</v>
      </c>
      <c r="T9" s="741">
        <v>15000</v>
      </c>
      <c r="U9" s="741">
        <v>8634</v>
      </c>
      <c r="V9" s="741">
        <v>18971</v>
      </c>
      <c r="W9" s="741">
        <v>18971</v>
      </c>
      <c r="X9" s="741">
        <v>16671</v>
      </c>
      <c r="Y9" s="741">
        <v>15753</v>
      </c>
    </row>
    <row r="10" spans="1:25" ht="13.5" thickTop="1">
      <c r="A10" s="70">
        <f>A9+1</f>
        <v>2</v>
      </c>
      <c r="B10" s="769">
        <v>1</v>
      </c>
      <c r="C10" s="770" t="s">
        <v>112</v>
      </c>
      <c r="D10" s="771"/>
      <c r="E10" s="772"/>
      <c r="F10" s="818">
        <f>F11</f>
        <v>0</v>
      </c>
      <c r="G10" s="794">
        <f>G11</f>
        <v>0</v>
      </c>
      <c r="H10" s="794">
        <f>H11</f>
        <v>9000</v>
      </c>
      <c r="I10" s="794">
        <f>I11</f>
        <v>0</v>
      </c>
      <c r="J10" s="794"/>
      <c r="K10" s="837">
        <f t="shared" si="0"/>
        <v>9000</v>
      </c>
      <c r="L10" s="776"/>
      <c r="M10" s="835">
        <f>M11</f>
        <v>0</v>
      </c>
      <c r="N10" s="794">
        <v>0</v>
      </c>
      <c r="O10" s="794">
        <f>O11</f>
        <v>0</v>
      </c>
      <c r="P10" s="794">
        <v>0</v>
      </c>
      <c r="Q10" s="837">
        <f aca="true" t="shared" si="1" ref="Q10:Q29">SUM(M10:P10)</f>
        <v>0</v>
      </c>
      <c r="R10" s="776"/>
      <c r="S10" s="813">
        <v>9000</v>
      </c>
      <c r="T10" s="813">
        <v>9000</v>
      </c>
      <c r="U10" s="813">
        <v>8634</v>
      </c>
      <c r="V10" s="813">
        <v>18971</v>
      </c>
      <c r="W10" s="813">
        <v>18971</v>
      </c>
      <c r="X10" s="813">
        <v>16671</v>
      </c>
      <c r="Y10" s="813">
        <v>15753</v>
      </c>
    </row>
    <row r="11" spans="1:25" ht="12.75">
      <c r="A11" s="70">
        <f>A10+1</f>
        <v>3</v>
      </c>
      <c r="B11" s="67"/>
      <c r="C11" s="579" t="s">
        <v>366</v>
      </c>
      <c r="D11" s="575" t="s">
        <v>142</v>
      </c>
      <c r="E11" s="573"/>
      <c r="F11" s="580">
        <f>SUM(F12:F25)</f>
        <v>0</v>
      </c>
      <c r="G11" s="580">
        <f>SUM(G12:G25)</f>
        <v>0</v>
      </c>
      <c r="H11" s="527">
        <f>SUM(H12:H14)</f>
        <v>9000</v>
      </c>
      <c r="I11" s="527">
        <f>SUM(I12:I25)</f>
        <v>0</v>
      </c>
      <c r="J11" s="534"/>
      <c r="K11" s="535">
        <f t="shared" si="0"/>
        <v>9000</v>
      </c>
      <c r="L11" s="531"/>
      <c r="M11" s="549"/>
      <c r="N11" s="534"/>
      <c r="O11" s="534"/>
      <c r="P11" s="534"/>
      <c r="Q11" s="535">
        <f t="shared" si="1"/>
        <v>0</v>
      </c>
      <c r="R11" s="531"/>
      <c r="S11" s="536">
        <f>SUM(S12:S14)</f>
        <v>9000</v>
      </c>
      <c r="T11" s="536">
        <f>SUM(T12:T14)</f>
        <v>9000</v>
      </c>
      <c r="U11" s="536">
        <v>8634</v>
      </c>
      <c r="V11" s="536">
        <v>18971</v>
      </c>
      <c r="W11" s="536">
        <v>18971</v>
      </c>
      <c r="X11" s="536">
        <v>16671</v>
      </c>
      <c r="Y11" s="536">
        <v>15753</v>
      </c>
    </row>
    <row r="12" spans="1:25" ht="12.75">
      <c r="A12" s="410">
        <v>4</v>
      </c>
      <c r="B12" s="68"/>
      <c r="C12" s="415"/>
      <c r="D12" s="416" t="s">
        <v>22</v>
      </c>
      <c r="E12" s="185" t="s">
        <v>351</v>
      </c>
      <c r="F12" s="7"/>
      <c r="G12" s="6"/>
      <c r="H12" s="188">
        <v>5000</v>
      </c>
      <c r="I12" s="189"/>
      <c r="J12" s="187"/>
      <c r="K12" s="191">
        <f t="shared" si="0"/>
        <v>5000</v>
      </c>
      <c r="L12" s="38"/>
      <c r="M12" s="186"/>
      <c r="N12" s="187"/>
      <c r="O12" s="187"/>
      <c r="P12" s="187"/>
      <c r="Q12" s="191">
        <f t="shared" si="1"/>
        <v>0</v>
      </c>
      <c r="R12" s="38"/>
      <c r="S12" s="511">
        <v>5000</v>
      </c>
      <c r="T12" s="511">
        <v>5000</v>
      </c>
      <c r="U12" s="511">
        <v>0</v>
      </c>
      <c r="V12" s="511">
        <v>3800</v>
      </c>
      <c r="W12" s="511">
        <v>3800</v>
      </c>
      <c r="X12" s="511">
        <v>1000</v>
      </c>
      <c r="Y12" s="511">
        <v>980</v>
      </c>
    </row>
    <row r="13" spans="1:25" ht="12.75">
      <c r="A13" s="146">
        <v>5</v>
      </c>
      <c r="B13" s="72"/>
      <c r="C13" s="20"/>
      <c r="D13" s="3" t="s">
        <v>23</v>
      </c>
      <c r="E13" s="880" t="s">
        <v>427</v>
      </c>
      <c r="F13" s="5"/>
      <c r="G13" s="5"/>
      <c r="H13" s="210">
        <v>2000</v>
      </c>
      <c r="I13" s="209"/>
      <c r="J13" s="209"/>
      <c r="K13" s="209">
        <v>2000</v>
      </c>
      <c r="L13" s="209"/>
      <c r="M13" s="209"/>
      <c r="N13" s="209"/>
      <c r="O13" s="209"/>
      <c r="P13" s="209"/>
      <c r="Q13" s="209">
        <v>0</v>
      </c>
      <c r="R13" s="209"/>
      <c r="S13" s="210">
        <v>2000</v>
      </c>
      <c r="T13" s="210">
        <v>2000</v>
      </c>
      <c r="U13" s="210">
        <v>2523</v>
      </c>
      <c r="V13" s="210">
        <v>4000</v>
      </c>
      <c r="W13" s="210">
        <v>4000</v>
      </c>
      <c r="X13" s="210">
        <v>4500</v>
      </c>
      <c r="Y13" s="210">
        <v>3727</v>
      </c>
    </row>
    <row r="14" spans="1:25" ht="12.75">
      <c r="A14" s="146">
        <v>6</v>
      </c>
      <c r="B14" s="72"/>
      <c r="C14" s="20"/>
      <c r="D14" s="3" t="s">
        <v>24</v>
      </c>
      <c r="E14" s="880" t="s">
        <v>505</v>
      </c>
      <c r="F14" s="5"/>
      <c r="G14" s="5"/>
      <c r="H14" s="210">
        <v>2000</v>
      </c>
      <c r="I14" s="209"/>
      <c r="J14" s="209"/>
      <c r="K14" s="209">
        <v>2000</v>
      </c>
      <c r="L14" s="209"/>
      <c r="M14" s="209"/>
      <c r="N14" s="209"/>
      <c r="O14" s="209"/>
      <c r="P14" s="209"/>
      <c r="Q14" s="209">
        <v>0</v>
      </c>
      <c r="R14" s="209"/>
      <c r="S14" s="210">
        <v>2000</v>
      </c>
      <c r="T14" s="210">
        <v>2000</v>
      </c>
      <c r="U14" s="210">
        <v>0</v>
      </c>
      <c r="V14" s="210">
        <v>2000</v>
      </c>
      <c r="W14" s="210">
        <v>2000</v>
      </c>
      <c r="X14" s="210">
        <v>2000</v>
      </c>
      <c r="Y14" s="210">
        <v>1881</v>
      </c>
    </row>
    <row r="15" spans="1:25" ht="12.75" hidden="1">
      <c r="A15" s="146" t="e">
        <f>#REF!+1</f>
        <v>#REF!</v>
      </c>
      <c r="B15" s="72"/>
      <c r="C15" s="20"/>
      <c r="D15" s="3" t="s">
        <v>147</v>
      </c>
      <c r="E15" s="426"/>
      <c r="F15" s="5"/>
      <c r="G15" s="5"/>
      <c r="H15" s="4"/>
      <c r="I15" s="5"/>
      <c r="J15" s="5"/>
      <c r="K15" s="5">
        <f t="shared" si="0"/>
        <v>0</v>
      </c>
      <c r="L15" s="5"/>
      <c r="M15" s="92"/>
      <c r="N15" s="92"/>
      <c r="O15" s="92"/>
      <c r="P15" s="92"/>
      <c r="Q15" s="5">
        <f t="shared" si="1"/>
        <v>0</v>
      </c>
      <c r="R15" s="5"/>
      <c r="S15" s="888"/>
      <c r="T15" s="888"/>
      <c r="U15" s="888"/>
      <c r="V15" s="909"/>
      <c r="W15" s="909"/>
      <c r="X15" s="909"/>
      <c r="Y15" s="909"/>
    </row>
    <row r="16" spans="1:25" ht="12.75" hidden="1">
      <c r="A16" s="146" t="e">
        <f aca="true" t="shared" si="2" ref="A16:A29">A15+1</f>
        <v>#REF!</v>
      </c>
      <c r="B16" s="72"/>
      <c r="C16" s="20"/>
      <c r="D16" s="3" t="s">
        <v>148</v>
      </c>
      <c r="E16" s="426"/>
      <c r="F16" s="5"/>
      <c r="G16" s="5"/>
      <c r="H16" s="4"/>
      <c r="I16" s="5"/>
      <c r="J16" s="5"/>
      <c r="K16" s="5">
        <f t="shared" si="0"/>
        <v>0</v>
      </c>
      <c r="L16" s="5"/>
      <c r="M16" s="92"/>
      <c r="N16" s="92"/>
      <c r="O16" s="92"/>
      <c r="P16" s="92"/>
      <c r="Q16" s="5">
        <f t="shared" si="1"/>
        <v>0</v>
      </c>
      <c r="R16" s="5"/>
      <c r="S16" s="888"/>
      <c r="T16" s="888"/>
      <c r="U16" s="888"/>
      <c r="V16" s="909"/>
      <c r="W16" s="909"/>
      <c r="X16" s="909"/>
      <c r="Y16" s="909"/>
    </row>
    <row r="17" spans="1:25" ht="12.75" hidden="1">
      <c r="A17" s="146" t="e">
        <f t="shared" si="2"/>
        <v>#REF!</v>
      </c>
      <c r="B17" s="72"/>
      <c r="C17" s="20"/>
      <c r="D17" s="3" t="s">
        <v>149</v>
      </c>
      <c r="E17" s="426"/>
      <c r="F17" s="5"/>
      <c r="G17" s="5"/>
      <c r="H17" s="4"/>
      <c r="I17" s="5"/>
      <c r="J17" s="5"/>
      <c r="K17" s="5"/>
      <c r="L17" s="5"/>
      <c r="M17" s="92"/>
      <c r="N17" s="92"/>
      <c r="O17" s="92"/>
      <c r="P17" s="92"/>
      <c r="Q17" s="5">
        <f t="shared" si="1"/>
        <v>0</v>
      </c>
      <c r="R17" s="5"/>
      <c r="S17" s="888"/>
      <c r="T17" s="888"/>
      <c r="U17" s="888"/>
      <c r="V17" s="909"/>
      <c r="W17" s="909"/>
      <c r="X17" s="909"/>
      <c r="Y17" s="909"/>
    </row>
    <row r="18" spans="1:25" ht="12.75" hidden="1">
      <c r="A18" s="146" t="e">
        <f t="shared" si="2"/>
        <v>#REF!</v>
      </c>
      <c r="B18" s="72"/>
      <c r="C18" s="20"/>
      <c r="D18" s="3" t="s">
        <v>150</v>
      </c>
      <c r="E18" s="434"/>
      <c r="F18" s="5"/>
      <c r="G18" s="5"/>
      <c r="H18" s="4"/>
      <c r="I18" s="5"/>
      <c r="J18" s="5"/>
      <c r="K18" s="5">
        <f>SUM(F18:J18)</f>
        <v>0</v>
      </c>
      <c r="L18" s="5"/>
      <c r="M18" s="92"/>
      <c r="N18" s="92"/>
      <c r="O18" s="92"/>
      <c r="P18" s="92"/>
      <c r="Q18" s="5">
        <f t="shared" si="1"/>
        <v>0</v>
      </c>
      <c r="R18" s="5"/>
      <c r="S18" s="888"/>
      <c r="T18" s="888"/>
      <c r="U18" s="888"/>
      <c r="V18" s="909"/>
      <c r="W18" s="909"/>
      <c r="X18" s="909"/>
      <c r="Y18" s="909"/>
    </row>
    <row r="19" spans="1:25" ht="12.75" hidden="1">
      <c r="A19" s="146" t="e">
        <f t="shared" si="2"/>
        <v>#REF!</v>
      </c>
      <c r="B19" s="72"/>
      <c r="C19" s="20"/>
      <c r="D19" s="3" t="s">
        <v>151</v>
      </c>
      <c r="E19" s="434"/>
      <c r="F19" s="5"/>
      <c r="G19" s="5"/>
      <c r="H19" s="4"/>
      <c r="I19" s="5"/>
      <c r="J19" s="5"/>
      <c r="K19" s="5">
        <f>SUM(F19:J19)</f>
        <v>0</v>
      </c>
      <c r="L19" s="5"/>
      <c r="M19" s="92"/>
      <c r="N19" s="92"/>
      <c r="O19" s="92"/>
      <c r="P19" s="92"/>
      <c r="Q19" s="5">
        <f t="shared" si="1"/>
        <v>0</v>
      </c>
      <c r="R19" s="5"/>
      <c r="S19" s="888"/>
      <c r="T19" s="888"/>
      <c r="U19" s="888"/>
      <c r="V19" s="909"/>
      <c r="W19" s="909"/>
      <c r="X19" s="909"/>
      <c r="Y19" s="909"/>
    </row>
    <row r="20" spans="1:25" ht="12.75" hidden="1">
      <c r="A20" s="146" t="e">
        <f t="shared" si="2"/>
        <v>#REF!</v>
      </c>
      <c r="B20" s="72"/>
      <c r="C20" s="20"/>
      <c r="D20" s="3" t="s">
        <v>152</v>
      </c>
      <c r="E20" s="434"/>
      <c r="F20" s="5"/>
      <c r="G20" s="5"/>
      <c r="H20" s="4"/>
      <c r="I20" s="5"/>
      <c r="J20" s="5"/>
      <c r="K20" s="5">
        <f>SUM(F20:J20)</f>
        <v>0</v>
      </c>
      <c r="L20" s="5"/>
      <c r="M20" s="92"/>
      <c r="N20" s="92"/>
      <c r="O20" s="92"/>
      <c r="P20" s="92"/>
      <c r="Q20" s="5">
        <f t="shared" si="1"/>
        <v>0</v>
      </c>
      <c r="R20" s="5"/>
      <c r="S20" s="888"/>
      <c r="T20" s="888"/>
      <c r="U20" s="888"/>
      <c r="V20" s="909"/>
      <c r="W20" s="909"/>
      <c r="X20" s="909"/>
      <c r="Y20" s="909"/>
    </row>
    <row r="21" spans="1:25" ht="12.75" hidden="1">
      <c r="A21" s="146" t="e">
        <f t="shared" si="2"/>
        <v>#REF!</v>
      </c>
      <c r="B21" s="72"/>
      <c r="C21" s="20"/>
      <c r="D21" s="3" t="s">
        <v>15</v>
      </c>
      <c r="E21" s="434"/>
      <c r="F21" s="5"/>
      <c r="G21" s="5"/>
      <c r="H21" s="4"/>
      <c r="I21" s="5"/>
      <c r="J21" s="5"/>
      <c r="K21" s="5">
        <f>SUM(F21:J21)</f>
        <v>0</v>
      </c>
      <c r="L21" s="5"/>
      <c r="M21" s="92"/>
      <c r="N21" s="92"/>
      <c r="O21" s="92"/>
      <c r="P21" s="92"/>
      <c r="Q21" s="5">
        <f t="shared" si="1"/>
        <v>0</v>
      </c>
      <c r="R21" s="5"/>
      <c r="S21" s="888"/>
      <c r="T21" s="888"/>
      <c r="U21" s="888"/>
      <c r="V21" s="909"/>
      <c r="W21" s="909"/>
      <c r="X21" s="909"/>
      <c r="Y21" s="909"/>
    </row>
    <row r="22" spans="1:25" ht="12.75" hidden="1">
      <c r="A22" s="146" t="e">
        <f t="shared" si="2"/>
        <v>#REF!</v>
      </c>
      <c r="B22" s="72"/>
      <c r="C22" s="20"/>
      <c r="D22" s="3" t="s">
        <v>16</v>
      </c>
      <c r="E22" s="434"/>
      <c r="F22" s="5"/>
      <c r="G22" s="5"/>
      <c r="H22" s="4"/>
      <c r="I22" s="5"/>
      <c r="J22" s="5"/>
      <c r="K22" s="5"/>
      <c r="L22" s="5"/>
      <c r="M22" s="92"/>
      <c r="N22" s="92"/>
      <c r="O22" s="92"/>
      <c r="P22" s="92"/>
      <c r="Q22" s="5">
        <f t="shared" si="1"/>
        <v>0</v>
      </c>
      <c r="R22" s="5"/>
      <c r="S22" s="888"/>
      <c r="T22" s="888"/>
      <c r="U22" s="888"/>
      <c r="V22" s="909"/>
      <c r="W22" s="909"/>
      <c r="X22" s="909"/>
      <c r="Y22" s="909"/>
    </row>
    <row r="23" spans="1:25" ht="12.75" hidden="1">
      <c r="A23" s="146" t="e">
        <f t="shared" si="2"/>
        <v>#REF!</v>
      </c>
      <c r="B23" s="72"/>
      <c r="C23" s="20"/>
      <c r="D23" s="3" t="s">
        <v>18</v>
      </c>
      <c r="E23" s="434"/>
      <c r="F23" s="5"/>
      <c r="G23" s="5"/>
      <c r="H23" s="4"/>
      <c r="I23" s="5"/>
      <c r="J23" s="5"/>
      <c r="K23" s="5">
        <f>SUM(F23:J23)</f>
        <v>0</v>
      </c>
      <c r="L23" s="5"/>
      <c r="M23" s="92"/>
      <c r="N23" s="92"/>
      <c r="O23" s="92"/>
      <c r="P23" s="92"/>
      <c r="Q23" s="5">
        <f t="shared" si="1"/>
        <v>0</v>
      </c>
      <c r="R23" s="5"/>
      <c r="S23" s="888"/>
      <c r="T23" s="888"/>
      <c r="U23" s="888"/>
      <c r="V23" s="909"/>
      <c r="W23" s="909"/>
      <c r="X23" s="909"/>
      <c r="Y23" s="909"/>
    </row>
    <row r="24" spans="1:25" ht="12.75" hidden="1">
      <c r="A24" s="146" t="e">
        <f t="shared" si="2"/>
        <v>#REF!</v>
      </c>
      <c r="B24" s="72"/>
      <c r="C24" s="20"/>
      <c r="D24" s="3" t="s">
        <v>19</v>
      </c>
      <c r="E24" s="434"/>
      <c r="F24" s="5"/>
      <c r="G24" s="5"/>
      <c r="H24" s="4"/>
      <c r="I24" s="5"/>
      <c r="J24" s="5"/>
      <c r="K24" s="5">
        <f>SUM(F24:J24)</f>
        <v>0</v>
      </c>
      <c r="L24" s="5"/>
      <c r="M24" s="92"/>
      <c r="N24" s="92"/>
      <c r="O24" s="92"/>
      <c r="P24" s="92"/>
      <c r="Q24" s="5">
        <f t="shared" si="1"/>
        <v>0</v>
      </c>
      <c r="R24" s="5"/>
      <c r="S24" s="888"/>
      <c r="T24" s="888"/>
      <c r="U24" s="888"/>
      <c r="V24" s="909"/>
      <c r="W24" s="909"/>
      <c r="X24" s="909"/>
      <c r="Y24" s="909"/>
    </row>
    <row r="25" spans="1:25" ht="12.75" hidden="1">
      <c r="A25" s="146" t="e">
        <f t="shared" si="2"/>
        <v>#REF!</v>
      </c>
      <c r="B25" s="72"/>
      <c r="C25" s="20"/>
      <c r="D25" s="3" t="s">
        <v>20</v>
      </c>
      <c r="E25" s="162"/>
      <c r="F25" s="5"/>
      <c r="G25" s="5"/>
      <c r="H25" s="4"/>
      <c r="I25" s="5"/>
      <c r="J25" s="5"/>
      <c r="K25" s="5">
        <f>SUM(F25:J25)</f>
        <v>0</v>
      </c>
      <c r="L25" s="5"/>
      <c r="M25" s="92"/>
      <c r="N25" s="92"/>
      <c r="O25" s="92"/>
      <c r="P25" s="92"/>
      <c r="Q25" s="5">
        <f t="shared" si="1"/>
        <v>0</v>
      </c>
      <c r="R25" s="5"/>
      <c r="S25" s="888"/>
      <c r="T25" s="888"/>
      <c r="U25" s="888"/>
      <c r="V25" s="909"/>
      <c r="W25" s="909"/>
      <c r="X25" s="909"/>
      <c r="Y25" s="909"/>
    </row>
    <row r="26" spans="1:25" ht="12.75" hidden="1">
      <c r="A26" s="146" t="e">
        <f t="shared" si="2"/>
        <v>#REF!</v>
      </c>
      <c r="B26" s="72"/>
      <c r="C26" s="20"/>
      <c r="D26" s="3" t="s">
        <v>10</v>
      </c>
      <c r="E26" s="162"/>
      <c r="F26" s="5"/>
      <c r="G26" s="5"/>
      <c r="H26" s="4"/>
      <c r="I26" s="5"/>
      <c r="J26" s="5"/>
      <c r="K26" s="5"/>
      <c r="L26" s="5"/>
      <c r="M26" s="92"/>
      <c r="N26" s="92"/>
      <c r="O26" s="92"/>
      <c r="P26" s="92"/>
      <c r="Q26" s="5">
        <f t="shared" si="1"/>
        <v>0</v>
      </c>
      <c r="R26" s="5"/>
      <c r="S26" s="888"/>
      <c r="T26" s="888"/>
      <c r="U26" s="888"/>
      <c r="V26" s="909"/>
      <c r="W26" s="909"/>
      <c r="X26" s="909"/>
      <c r="Y26" s="909"/>
    </row>
    <row r="27" spans="1:25" ht="12.75" hidden="1">
      <c r="A27" s="146" t="e">
        <f t="shared" si="2"/>
        <v>#REF!</v>
      </c>
      <c r="B27" s="72"/>
      <c r="C27" s="20"/>
      <c r="D27" s="3" t="s">
        <v>76</v>
      </c>
      <c r="E27" s="162"/>
      <c r="F27" s="5"/>
      <c r="G27" s="5"/>
      <c r="H27" s="4"/>
      <c r="I27" s="5"/>
      <c r="J27" s="5"/>
      <c r="K27" s="5"/>
      <c r="L27" s="5"/>
      <c r="M27" s="92"/>
      <c r="N27" s="92"/>
      <c r="O27" s="92"/>
      <c r="P27" s="92"/>
      <c r="Q27" s="5">
        <f t="shared" si="1"/>
        <v>0</v>
      </c>
      <c r="R27" s="5"/>
      <c r="S27" s="888"/>
      <c r="T27" s="888"/>
      <c r="U27" s="888"/>
      <c r="V27" s="909"/>
      <c r="W27" s="909"/>
      <c r="X27" s="909"/>
      <c r="Y27" s="909"/>
    </row>
    <row r="28" spans="1:25" ht="12.75" hidden="1">
      <c r="A28" s="146" t="e">
        <f t="shared" si="2"/>
        <v>#REF!</v>
      </c>
      <c r="B28" s="72"/>
      <c r="C28" s="20"/>
      <c r="D28" s="3" t="s">
        <v>77</v>
      </c>
      <c r="E28" s="162"/>
      <c r="F28" s="5"/>
      <c r="G28" s="5"/>
      <c r="H28" s="4"/>
      <c r="I28" s="5"/>
      <c r="J28" s="5"/>
      <c r="K28" s="5"/>
      <c r="L28" s="5"/>
      <c r="M28" s="92"/>
      <c r="N28" s="92"/>
      <c r="O28" s="92"/>
      <c r="P28" s="92"/>
      <c r="Q28" s="5">
        <f t="shared" si="1"/>
        <v>0</v>
      </c>
      <c r="R28" s="5"/>
      <c r="S28" s="888"/>
      <c r="T28" s="888"/>
      <c r="U28" s="888"/>
      <c r="V28" s="909"/>
      <c r="W28" s="909"/>
      <c r="X28" s="909"/>
      <c r="Y28" s="909"/>
    </row>
    <row r="29" spans="1:25" ht="12.75" hidden="1">
      <c r="A29" s="146" t="e">
        <f t="shared" si="2"/>
        <v>#REF!</v>
      </c>
      <c r="B29" s="72"/>
      <c r="C29" s="20"/>
      <c r="D29" s="3" t="s">
        <v>2</v>
      </c>
      <c r="E29" s="162"/>
      <c r="F29" s="5"/>
      <c r="G29" s="5"/>
      <c r="H29" s="4"/>
      <c r="I29" s="5"/>
      <c r="J29" s="5"/>
      <c r="K29" s="5"/>
      <c r="L29" s="5"/>
      <c r="M29" s="92"/>
      <c r="N29" s="92"/>
      <c r="O29" s="92"/>
      <c r="P29" s="92"/>
      <c r="Q29" s="5">
        <f t="shared" si="1"/>
        <v>0</v>
      </c>
      <c r="R29" s="5"/>
      <c r="S29" s="888"/>
      <c r="T29" s="888"/>
      <c r="U29" s="888"/>
      <c r="V29" s="909"/>
      <c r="W29" s="909"/>
      <c r="X29" s="909"/>
      <c r="Y29" s="909"/>
    </row>
    <row r="30" spans="1:25" ht="12.75">
      <c r="A30" s="146">
        <v>7</v>
      </c>
      <c r="B30" s="72"/>
      <c r="C30" s="20"/>
      <c r="D30" s="3" t="s">
        <v>25</v>
      </c>
      <c r="E30" s="880" t="s">
        <v>472</v>
      </c>
      <c r="F30" s="5"/>
      <c r="G30" s="5"/>
      <c r="H30" s="210">
        <v>0</v>
      </c>
      <c r="I30" s="209"/>
      <c r="J30" s="209"/>
      <c r="K30" s="209">
        <v>0</v>
      </c>
      <c r="L30" s="209"/>
      <c r="M30" s="209"/>
      <c r="N30" s="209"/>
      <c r="O30" s="209"/>
      <c r="P30" s="209"/>
      <c r="Q30" s="209">
        <v>0</v>
      </c>
      <c r="R30" s="209"/>
      <c r="S30" s="210">
        <v>0</v>
      </c>
      <c r="T30" s="210">
        <v>6000</v>
      </c>
      <c r="U30" s="210">
        <v>5971</v>
      </c>
      <c r="V30" s="210">
        <v>5971</v>
      </c>
      <c r="W30" s="210">
        <v>5971</v>
      </c>
      <c r="X30" s="210">
        <v>5971</v>
      </c>
      <c r="Y30" s="210">
        <v>5971</v>
      </c>
    </row>
    <row r="31" spans="1:25" ht="12.75">
      <c r="A31" s="146">
        <v>8</v>
      </c>
      <c r="B31" s="72"/>
      <c r="C31" s="20"/>
      <c r="D31" s="3" t="s">
        <v>26</v>
      </c>
      <c r="E31" s="880" t="s">
        <v>490</v>
      </c>
      <c r="F31" s="5"/>
      <c r="G31" s="5"/>
      <c r="H31" s="210">
        <v>0</v>
      </c>
      <c r="I31" s="209"/>
      <c r="J31" s="209"/>
      <c r="K31" s="209">
        <v>0</v>
      </c>
      <c r="L31" s="209"/>
      <c r="M31" s="209"/>
      <c r="N31" s="209"/>
      <c r="O31" s="209"/>
      <c r="P31" s="209"/>
      <c r="Q31" s="209">
        <v>0</v>
      </c>
      <c r="R31" s="209"/>
      <c r="S31" s="210">
        <v>0</v>
      </c>
      <c r="T31" s="210">
        <v>0</v>
      </c>
      <c r="U31" s="210">
        <v>140</v>
      </c>
      <c r="V31" s="210">
        <v>140</v>
      </c>
      <c r="W31" s="210">
        <v>140</v>
      </c>
      <c r="X31" s="210">
        <v>140</v>
      </c>
      <c r="Y31" s="210">
        <v>139</v>
      </c>
    </row>
    <row r="32" spans="1:25" ht="12.75">
      <c r="A32" s="146">
        <v>9</v>
      </c>
      <c r="B32" s="72"/>
      <c r="C32" s="20"/>
      <c r="D32" s="3" t="s">
        <v>122</v>
      </c>
      <c r="E32" s="880" t="s">
        <v>506</v>
      </c>
      <c r="F32" s="5"/>
      <c r="G32" s="5"/>
      <c r="H32" s="210">
        <v>0</v>
      </c>
      <c r="I32" s="209"/>
      <c r="J32" s="209"/>
      <c r="K32" s="209">
        <v>0</v>
      </c>
      <c r="L32" s="209"/>
      <c r="M32" s="209"/>
      <c r="N32" s="209"/>
      <c r="O32" s="209"/>
      <c r="P32" s="209"/>
      <c r="Q32" s="209">
        <v>0</v>
      </c>
      <c r="R32" s="209"/>
      <c r="S32" s="210">
        <v>0</v>
      </c>
      <c r="T32" s="210">
        <v>0</v>
      </c>
      <c r="U32" s="210">
        <v>0</v>
      </c>
      <c r="V32" s="210">
        <v>1860</v>
      </c>
      <c r="W32" s="210">
        <v>1860</v>
      </c>
      <c r="X32" s="210">
        <v>1860</v>
      </c>
      <c r="Y32" s="210">
        <v>1860</v>
      </c>
    </row>
    <row r="33" spans="1:25" ht="12.75">
      <c r="A33" s="9">
        <v>10</v>
      </c>
      <c r="B33" s="72"/>
      <c r="C33" s="20"/>
      <c r="D33" s="3" t="s">
        <v>122</v>
      </c>
      <c r="E33" s="880" t="s">
        <v>516</v>
      </c>
      <c r="F33" s="5"/>
      <c r="G33" s="5"/>
      <c r="H33" s="210">
        <v>0</v>
      </c>
      <c r="I33" s="209"/>
      <c r="J33" s="209"/>
      <c r="K33" s="209">
        <v>0</v>
      </c>
      <c r="L33" s="209"/>
      <c r="M33" s="209"/>
      <c r="N33" s="209"/>
      <c r="O33" s="209"/>
      <c r="P33" s="209"/>
      <c r="Q33" s="209">
        <v>0</v>
      </c>
      <c r="R33" s="209"/>
      <c r="S33" s="210">
        <v>0</v>
      </c>
      <c r="T33" s="210">
        <v>0</v>
      </c>
      <c r="U33" s="210">
        <v>0</v>
      </c>
      <c r="V33" s="210">
        <v>1200</v>
      </c>
      <c r="W33" s="210">
        <v>1200</v>
      </c>
      <c r="X33" s="210">
        <v>1200</v>
      </c>
      <c r="Y33" s="210">
        <v>1195</v>
      </c>
    </row>
    <row r="34" spans="3:25" ht="12.75">
      <c r="C34" s="84"/>
      <c r="D34" s="84"/>
      <c r="E34" s="84"/>
      <c r="F34" s="84"/>
      <c r="G34" s="82"/>
      <c r="H34" s="82"/>
      <c r="I34" s="82"/>
      <c r="J34" s="82"/>
      <c r="K34" s="82"/>
      <c r="M34" s="82"/>
      <c r="N34" s="82"/>
      <c r="O34" s="82"/>
      <c r="P34" s="82"/>
      <c r="Q34" s="82"/>
      <c r="S34" s="82"/>
      <c r="T34" s="82"/>
      <c r="U34" s="82"/>
      <c r="V34" s="82"/>
      <c r="W34" s="82"/>
      <c r="X34" s="82"/>
      <c r="Y34" s="82"/>
    </row>
    <row r="35" spans="3:25" ht="12.75">
      <c r="C35" s="84"/>
      <c r="D35" s="84"/>
      <c r="E35" s="84"/>
      <c r="F35" s="84"/>
      <c r="G35" s="82"/>
      <c r="H35" s="82"/>
      <c r="I35" s="82"/>
      <c r="J35" s="82"/>
      <c r="K35" s="82"/>
      <c r="M35" s="82"/>
      <c r="N35" s="82"/>
      <c r="O35" s="82"/>
      <c r="P35" s="82"/>
      <c r="Q35" s="82"/>
      <c r="S35" s="82"/>
      <c r="T35" s="82"/>
      <c r="U35" s="82"/>
      <c r="V35" s="82"/>
      <c r="W35" s="82"/>
      <c r="X35" s="82"/>
      <c r="Y35" s="82"/>
    </row>
    <row r="36" spans="6:25" ht="12.75">
      <c r="F36" s="82"/>
      <c r="G36" s="82"/>
      <c r="H36" s="82"/>
      <c r="I36" s="82"/>
      <c r="J36" s="82"/>
      <c r="K36" s="82"/>
      <c r="M36" s="82"/>
      <c r="N36" s="82"/>
      <c r="O36" s="82"/>
      <c r="P36" s="82"/>
      <c r="Q36" s="82"/>
      <c r="S36" s="82"/>
      <c r="T36" s="82"/>
      <c r="U36" s="82"/>
      <c r="V36" s="82"/>
      <c r="W36" s="82"/>
      <c r="X36" s="82"/>
      <c r="Y36" s="82"/>
    </row>
    <row r="37" spans="6:25" ht="12.75">
      <c r="F37" s="82"/>
      <c r="G37" s="82"/>
      <c r="H37" s="82"/>
      <c r="I37" s="82"/>
      <c r="J37" s="82"/>
      <c r="K37" s="82"/>
      <c r="M37" s="82"/>
      <c r="N37" s="82"/>
      <c r="O37" s="82"/>
      <c r="P37" s="82"/>
      <c r="Q37" s="82"/>
      <c r="S37" s="82"/>
      <c r="T37" s="82"/>
      <c r="U37" s="82"/>
      <c r="V37" s="82"/>
      <c r="W37" s="82"/>
      <c r="X37" s="82"/>
      <c r="Y37" s="82"/>
    </row>
    <row r="38" spans="6:25" ht="12.75">
      <c r="F38" s="82"/>
      <c r="G38" s="82"/>
      <c r="H38" s="82"/>
      <c r="I38" s="82"/>
      <c r="J38" s="82"/>
      <c r="K38" s="82"/>
      <c r="M38" s="82"/>
      <c r="N38" s="82"/>
      <c r="O38" s="82"/>
      <c r="P38" s="82"/>
      <c r="Q38" s="82"/>
      <c r="S38" s="82"/>
      <c r="T38" s="82"/>
      <c r="U38" s="82"/>
      <c r="V38" s="82"/>
      <c r="W38" s="82"/>
      <c r="X38" s="82"/>
      <c r="Y38" s="82"/>
    </row>
  </sheetData>
  <sheetProtection/>
  <mergeCells count="23">
    <mergeCell ref="F7:F8"/>
    <mergeCell ref="O7:O8"/>
    <mergeCell ref="N7:N8"/>
    <mergeCell ref="Q7:Q8"/>
    <mergeCell ref="D6:K6"/>
    <mergeCell ref="J7:J8"/>
    <mergeCell ref="Y4:Y8"/>
    <mergeCell ref="V4:V8"/>
    <mergeCell ref="M6:Q6"/>
    <mergeCell ref="H7:H8"/>
    <mergeCell ref="I7:I8"/>
    <mergeCell ref="X4:X8"/>
    <mergeCell ref="W4:W8"/>
    <mergeCell ref="T4:T8"/>
    <mergeCell ref="A4:K4"/>
    <mergeCell ref="B5:K5"/>
    <mergeCell ref="U4:U8"/>
    <mergeCell ref="M5:Q5"/>
    <mergeCell ref="M7:M8"/>
    <mergeCell ref="G7:G8"/>
    <mergeCell ref="K7:K8"/>
    <mergeCell ref="P7:P8"/>
    <mergeCell ref="S4:S8"/>
  </mergeCells>
  <printOptions/>
  <pageMargins left="0.27" right="0.17" top="0.75" bottom="0.53" header="0.4921259845" footer="0.33"/>
  <pageSetup horizontalDpi="600" verticalDpi="600" orientation="landscape" paperSize="9" scale="8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K99"/>
  <sheetViews>
    <sheetView zoomScale="88" zoomScaleNormal="88" zoomScalePageLayoutView="0" workbookViewId="0" topLeftCell="A4">
      <selection activeCell="Y66" sqref="Y66"/>
    </sheetView>
  </sheetViews>
  <sheetFormatPr defaultColWidth="9.140625" defaultRowHeight="12.75"/>
  <cols>
    <col min="1" max="1" width="3.8515625" style="9" customWidth="1"/>
    <col min="2" max="2" width="3.421875" style="8" customWidth="1"/>
    <col min="3" max="3" width="7.28125" style="0" customWidth="1"/>
    <col min="4" max="4" width="2.7109375" style="0" customWidth="1"/>
    <col min="5" max="5" width="43.00390625" style="0" customWidth="1"/>
    <col min="6" max="7" width="8.57421875" style="0" customWidth="1"/>
    <col min="8" max="8" width="8.8515625" style="0" customWidth="1"/>
    <col min="9" max="9" width="7.421875" style="0" customWidth="1"/>
    <col min="10" max="10" width="8.7109375" style="0" customWidth="1"/>
    <col min="11" max="11" width="1.1484375" style="84" customWidth="1"/>
    <col min="12" max="12" width="1.28515625" style="0" customWidth="1"/>
    <col min="13" max="13" width="3.7109375" style="0" hidden="1" customWidth="1"/>
    <col min="14" max="14" width="4.00390625" style="0" hidden="1" customWidth="1"/>
    <col min="15" max="15" width="4.28125" style="0" hidden="1" customWidth="1"/>
    <col min="16" max="16" width="9.28125" style="0" customWidth="1"/>
    <col min="17" max="17" width="9.00390625" style="0" customWidth="1"/>
    <col min="18" max="18" width="0.85546875" style="84" customWidth="1"/>
    <col min="19" max="19" width="9.7109375" style="0" hidden="1" customWidth="1"/>
    <col min="20" max="21" width="10.00390625" style="0" hidden="1" customWidth="1"/>
    <col min="22" max="25" width="10.00390625" style="0" customWidth="1"/>
  </cols>
  <sheetData>
    <row r="1" spans="5:25" ht="14.25" customHeight="1">
      <c r="E1" s="123"/>
      <c r="H1" s="23"/>
      <c r="J1" s="23"/>
      <c r="N1" s="122"/>
      <c r="P1" s="23"/>
      <c r="Q1" s="23"/>
      <c r="S1" s="23"/>
      <c r="T1" s="23"/>
      <c r="U1" s="23"/>
      <c r="V1" s="23"/>
      <c r="W1" s="23"/>
      <c r="X1" s="23"/>
      <c r="Y1" s="23"/>
    </row>
    <row r="2" spans="2:5" ht="18.75">
      <c r="B2" s="165" t="s">
        <v>210</v>
      </c>
      <c r="C2" s="166"/>
      <c r="D2" s="166"/>
      <c r="E2" s="166"/>
    </row>
    <row r="3" ht="8.25" customHeight="1" thickBot="1"/>
    <row r="4" spans="1:25" ht="13.5" customHeight="1" thickBot="1">
      <c r="A4" s="975" t="s">
        <v>456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L4" s="686"/>
      <c r="M4" s="687"/>
      <c r="N4" s="687"/>
      <c r="O4" s="687"/>
      <c r="P4" s="687"/>
      <c r="Q4" s="688"/>
      <c r="R4" s="689"/>
      <c r="S4" s="1003" t="s">
        <v>457</v>
      </c>
      <c r="T4" s="1003" t="s">
        <v>471</v>
      </c>
      <c r="U4" s="1003" t="s">
        <v>480</v>
      </c>
      <c r="V4" s="1003" t="s">
        <v>496</v>
      </c>
      <c r="W4" s="1003" t="s">
        <v>523</v>
      </c>
      <c r="X4" s="1003" t="s">
        <v>535</v>
      </c>
      <c r="Y4" s="1003" t="s">
        <v>563</v>
      </c>
    </row>
    <row r="5" spans="1:25" ht="18.75" customHeight="1">
      <c r="A5" s="487"/>
      <c r="B5" s="488"/>
      <c r="C5" s="489"/>
      <c r="D5" s="490"/>
      <c r="E5" s="491"/>
      <c r="F5" s="1024" t="s">
        <v>30</v>
      </c>
      <c r="G5" s="1025"/>
      <c r="H5" s="1025"/>
      <c r="I5" s="1025"/>
      <c r="J5" s="1026"/>
      <c r="K5" s="690"/>
      <c r="L5" s="1020" t="s">
        <v>29</v>
      </c>
      <c r="M5" s="1021"/>
      <c r="N5" s="1021"/>
      <c r="O5" s="1021"/>
      <c r="P5" s="1021"/>
      <c r="Q5" s="1022"/>
      <c r="R5" s="691"/>
      <c r="S5" s="1004"/>
      <c r="T5" s="1004"/>
      <c r="U5" s="1004"/>
      <c r="V5" s="1004"/>
      <c r="W5" s="1004"/>
      <c r="X5" s="1004"/>
      <c r="Y5" s="1004"/>
    </row>
    <row r="6" spans="1:25" ht="12.75">
      <c r="A6" s="492"/>
      <c r="B6" s="493" t="s">
        <v>117</v>
      </c>
      <c r="C6" s="494" t="s">
        <v>27</v>
      </c>
      <c r="D6" s="1027" t="s">
        <v>28</v>
      </c>
      <c r="E6" s="996"/>
      <c r="F6" s="996"/>
      <c r="G6" s="996"/>
      <c r="H6" s="996"/>
      <c r="I6" s="996"/>
      <c r="J6" s="997"/>
      <c r="K6" s="692"/>
      <c r="L6" s="1023"/>
      <c r="M6" s="1009"/>
      <c r="N6" s="1009"/>
      <c r="O6" s="1009"/>
      <c r="P6" s="1009"/>
      <c r="Q6" s="1010"/>
      <c r="R6" s="693"/>
      <c r="S6" s="1004"/>
      <c r="T6" s="1004"/>
      <c r="U6" s="1004"/>
      <c r="V6" s="1004"/>
      <c r="W6" s="1004"/>
      <c r="X6" s="1004"/>
      <c r="Y6" s="1004"/>
    </row>
    <row r="7" spans="1:25" ht="12.75">
      <c r="A7" s="495"/>
      <c r="B7" s="496" t="s">
        <v>118</v>
      </c>
      <c r="C7" s="497" t="s">
        <v>116</v>
      </c>
      <c r="D7" s="498"/>
      <c r="E7" s="499" t="s">
        <v>21</v>
      </c>
      <c r="F7" s="1030">
        <v>610</v>
      </c>
      <c r="G7" s="1017">
        <v>620</v>
      </c>
      <c r="H7" s="1017">
        <v>630</v>
      </c>
      <c r="I7" s="1017">
        <v>640</v>
      </c>
      <c r="J7" s="1018" t="s">
        <v>13</v>
      </c>
      <c r="K7" s="694"/>
      <c r="L7" s="1028">
        <v>711</v>
      </c>
      <c r="M7" s="1017">
        <v>713</v>
      </c>
      <c r="N7" s="1017">
        <v>714</v>
      </c>
      <c r="O7" s="1017">
        <v>716</v>
      </c>
      <c r="P7" s="1015">
        <v>717</v>
      </c>
      <c r="Q7" s="1018" t="s">
        <v>13</v>
      </c>
      <c r="R7" s="695"/>
      <c r="S7" s="1004"/>
      <c r="T7" s="1004"/>
      <c r="U7" s="1004"/>
      <c r="V7" s="1004"/>
      <c r="W7" s="1004"/>
      <c r="X7" s="1004"/>
      <c r="Y7" s="1004"/>
    </row>
    <row r="8" spans="1:25" ht="13.5" thickBot="1">
      <c r="A8" s="500"/>
      <c r="B8" s="501"/>
      <c r="C8" s="502"/>
      <c r="D8" s="503"/>
      <c r="E8" s="504"/>
      <c r="F8" s="1029"/>
      <c r="G8" s="1016"/>
      <c r="H8" s="1016"/>
      <c r="I8" s="1016"/>
      <c r="J8" s="1019"/>
      <c r="K8" s="694"/>
      <c r="L8" s="1029"/>
      <c r="M8" s="1016"/>
      <c r="N8" s="1016"/>
      <c r="O8" s="1016"/>
      <c r="P8" s="1016"/>
      <c r="Q8" s="1019"/>
      <c r="R8" s="695"/>
      <c r="S8" s="1012"/>
      <c r="T8" s="1012"/>
      <c r="U8" s="1012"/>
      <c r="V8" s="1012"/>
      <c r="W8" s="1012"/>
      <c r="X8" s="1012"/>
      <c r="Y8" s="1012"/>
    </row>
    <row r="9" spans="1:25" ht="16.5" thickBot="1" thickTop="1">
      <c r="A9" s="131">
        <v>1</v>
      </c>
      <c r="B9" s="732" t="s">
        <v>248</v>
      </c>
      <c r="C9" s="733"/>
      <c r="D9" s="734"/>
      <c r="E9" s="735"/>
      <c r="F9" s="721">
        <f>F10+F37</f>
        <v>427024</v>
      </c>
      <c r="G9" s="722">
        <f>G10+G37</f>
        <v>150289</v>
      </c>
      <c r="H9" s="722">
        <f>H10+H37</f>
        <v>168967</v>
      </c>
      <c r="I9" s="722">
        <v>26793</v>
      </c>
      <c r="J9" s="723">
        <f>SUM(F9:I9)</f>
        <v>773073</v>
      </c>
      <c r="K9" s="740"/>
      <c r="L9" s="721">
        <v>0</v>
      </c>
      <c r="M9" s="722">
        <v>0</v>
      </c>
      <c r="N9" s="722">
        <v>0</v>
      </c>
      <c r="O9" s="722">
        <v>0</v>
      </c>
      <c r="P9" s="722">
        <f>P10+P37</f>
        <v>262451</v>
      </c>
      <c r="Q9" s="723">
        <v>262451</v>
      </c>
      <c r="R9" s="720"/>
      <c r="S9" s="741">
        <f>J9+Q9</f>
        <v>1035524</v>
      </c>
      <c r="T9" s="741">
        <f aca="true" t="shared" si="0" ref="T9:Y9">T10+T37</f>
        <v>1148230</v>
      </c>
      <c r="U9" s="741">
        <f t="shared" si="0"/>
        <v>175359</v>
      </c>
      <c r="V9" s="741">
        <f t="shared" si="0"/>
        <v>1218252</v>
      </c>
      <c r="W9" s="741">
        <f t="shared" si="0"/>
        <v>928831</v>
      </c>
      <c r="X9" s="741">
        <f t="shared" si="0"/>
        <v>1062099</v>
      </c>
      <c r="Y9" s="741">
        <f t="shared" si="0"/>
        <v>914420</v>
      </c>
    </row>
    <row r="10" spans="1:25" ht="13.5" thickTop="1">
      <c r="A10" s="70">
        <f aca="true" t="shared" si="1" ref="A10:A25">A9+1</f>
        <v>2</v>
      </c>
      <c r="B10" s="769">
        <v>1</v>
      </c>
      <c r="C10" s="770" t="s">
        <v>182</v>
      </c>
      <c r="D10" s="771"/>
      <c r="E10" s="772"/>
      <c r="F10" s="840">
        <f>F11</f>
        <v>94163</v>
      </c>
      <c r="G10" s="841">
        <f>G11</f>
        <v>33145</v>
      </c>
      <c r="H10" s="841">
        <v>31320</v>
      </c>
      <c r="I10" s="841">
        <v>0</v>
      </c>
      <c r="J10" s="837">
        <v>158628</v>
      </c>
      <c r="K10" s="810"/>
      <c r="L10" s="835">
        <v>0</v>
      </c>
      <c r="M10" s="794">
        <v>0</v>
      </c>
      <c r="N10" s="794">
        <v>0</v>
      </c>
      <c r="O10" s="794">
        <v>0</v>
      </c>
      <c r="P10" s="794">
        <v>242851</v>
      </c>
      <c r="Q10" s="837">
        <v>242851</v>
      </c>
      <c r="R10" s="776"/>
      <c r="S10" s="813">
        <v>401479</v>
      </c>
      <c r="T10" s="813">
        <v>401479</v>
      </c>
      <c r="U10" s="813">
        <v>28470</v>
      </c>
      <c r="V10" s="813">
        <v>462300</v>
      </c>
      <c r="W10" s="813">
        <v>176592</v>
      </c>
      <c r="X10" s="813">
        <v>184001</v>
      </c>
      <c r="Y10" s="813">
        <v>178059</v>
      </c>
    </row>
    <row r="11" spans="1:25" ht="12.75">
      <c r="A11" s="70">
        <f t="shared" si="1"/>
        <v>3</v>
      </c>
      <c r="B11" s="67"/>
      <c r="C11" s="544" t="s">
        <v>367</v>
      </c>
      <c r="D11" s="581" t="s">
        <v>368</v>
      </c>
      <c r="E11" s="545"/>
      <c r="F11" s="582">
        <f>F12</f>
        <v>94163</v>
      </c>
      <c r="G11" s="539">
        <f>G12</f>
        <v>33145</v>
      </c>
      <c r="H11" s="539">
        <v>31320</v>
      </c>
      <c r="I11" s="539">
        <v>0</v>
      </c>
      <c r="J11" s="583">
        <v>158628</v>
      </c>
      <c r="K11" s="584"/>
      <c r="L11" s="585"/>
      <c r="M11" s="586"/>
      <c r="N11" s="586"/>
      <c r="O11" s="586"/>
      <c r="P11" s="586">
        <v>242851</v>
      </c>
      <c r="Q11" s="583">
        <v>242851</v>
      </c>
      <c r="R11" s="587"/>
      <c r="S11" s="536">
        <v>401479</v>
      </c>
      <c r="T11" s="536">
        <v>401479</v>
      </c>
      <c r="U11" s="536">
        <v>28470</v>
      </c>
      <c r="V11" s="536">
        <v>462300</v>
      </c>
      <c r="W11" s="536">
        <f>SUM(W12:W36)</f>
        <v>176592</v>
      </c>
      <c r="X11" s="536">
        <f>SUM(X12:X36)</f>
        <v>184001</v>
      </c>
      <c r="Y11" s="536">
        <f>SUM(Y12:Y36)</f>
        <v>178059</v>
      </c>
    </row>
    <row r="12" spans="1:25" ht="12.75">
      <c r="A12" s="70">
        <f t="shared" si="1"/>
        <v>4</v>
      </c>
      <c r="B12" s="66"/>
      <c r="C12" s="274"/>
      <c r="D12" s="232" t="s">
        <v>22</v>
      </c>
      <c r="E12" s="343" t="s">
        <v>183</v>
      </c>
      <c r="F12" s="368">
        <v>94163</v>
      </c>
      <c r="G12" s="369">
        <v>33145</v>
      </c>
      <c r="H12" s="370"/>
      <c r="I12" s="371"/>
      <c r="J12" s="359">
        <v>127308</v>
      </c>
      <c r="K12" s="360"/>
      <c r="L12" s="361"/>
      <c r="M12" s="362"/>
      <c r="N12" s="362"/>
      <c r="O12" s="362"/>
      <c r="P12" s="362"/>
      <c r="Q12" s="364">
        <v>0</v>
      </c>
      <c r="R12" s="365"/>
      <c r="S12" s="366">
        <v>127308</v>
      </c>
      <c r="T12" s="366">
        <v>127308</v>
      </c>
      <c r="U12" s="366">
        <v>20651</v>
      </c>
      <c r="V12" s="366">
        <v>127308</v>
      </c>
      <c r="W12" s="366">
        <v>127308</v>
      </c>
      <c r="X12" s="366">
        <v>127308</v>
      </c>
      <c r="Y12" s="366">
        <v>125493</v>
      </c>
    </row>
    <row r="13" spans="1:25" ht="12.75">
      <c r="A13" s="70">
        <f t="shared" si="1"/>
        <v>5</v>
      </c>
      <c r="B13" s="66"/>
      <c r="C13" s="219"/>
      <c r="D13" s="220" t="s">
        <v>23</v>
      </c>
      <c r="E13" s="278" t="s">
        <v>184</v>
      </c>
      <c r="F13" s="350"/>
      <c r="G13" s="351"/>
      <c r="H13" s="224"/>
      <c r="I13" s="352"/>
      <c r="J13" s="175"/>
      <c r="K13" s="344"/>
      <c r="L13" s="345"/>
      <c r="M13" s="346"/>
      <c r="N13" s="346"/>
      <c r="O13" s="346"/>
      <c r="P13" s="346"/>
      <c r="Q13" s="347"/>
      <c r="R13" s="348"/>
      <c r="S13" s="349"/>
      <c r="T13" s="349"/>
      <c r="U13" s="349"/>
      <c r="V13" s="349"/>
      <c r="W13" s="349"/>
      <c r="X13" s="349"/>
      <c r="Y13" s="349"/>
    </row>
    <row r="14" spans="1:25" ht="12.75">
      <c r="A14" s="70">
        <f t="shared" si="1"/>
        <v>6</v>
      </c>
      <c r="B14" s="66"/>
      <c r="C14" s="219"/>
      <c r="D14" s="220" t="s">
        <v>24</v>
      </c>
      <c r="E14" s="278" t="s">
        <v>185</v>
      </c>
      <c r="F14" s="227"/>
      <c r="G14" s="223"/>
      <c r="H14" s="224">
        <v>0</v>
      </c>
      <c r="I14" s="222"/>
      <c r="J14" s="175">
        <v>0</v>
      </c>
      <c r="K14" s="226"/>
      <c r="L14" s="251"/>
      <c r="M14" s="247"/>
      <c r="N14" s="247"/>
      <c r="O14" s="247"/>
      <c r="P14" s="247"/>
      <c r="Q14" s="191">
        <v>0</v>
      </c>
      <c r="R14" s="179"/>
      <c r="S14" s="907">
        <v>0</v>
      </c>
      <c r="T14" s="907">
        <v>0</v>
      </c>
      <c r="U14" s="907">
        <v>0</v>
      </c>
      <c r="V14" s="907">
        <v>0</v>
      </c>
      <c r="W14" s="907">
        <v>0</v>
      </c>
      <c r="X14" s="907">
        <v>0</v>
      </c>
      <c r="Y14" s="907"/>
    </row>
    <row r="15" spans="1:25" ht="12.75">
      <c r="A15" s="70">
        <f t="shared" si="1"/>
        <v>7</v>
      </c>
      <c r="B15" s="66"/>
      <c r="C15" s="219"/>
      <c r="D15" s="220" t="s">
        <v>25</v>
      </c>
      <c r="E15" s="278" t="s">
        <v>186</v>
      </c>
      <c r="F15" s="227"/>
      <c r="G15" s="223"/>
      <c r="H15" s="224">
        <v>1600</v>
      </c>
      <c r="I15" s="222"/>
      <c r="J15" s="175">
        <v>1600</v>
      </c>
      <c r="K15" s="226"/>
      <c r="L15" s="251"/>
      <c r="M15" s="247"/>
      <c r="N15" s="247"/>
      <c r="O15" s="247"/>
      <c r="P15" s="247"/>
      <c r="Q15" s="191">
        <v>0</v>
      </c>
      <c r="R15" s="179"/>
      <c r="S15" s="213">
        <v>1600</v>
      </c>
      <c r="T15" s="213">
        <v>1600</v>
      </c>
      <c r="U15" s="213">
        <v>235</v>
      </c>
      <c r="V15" s="213">
        <v>1600</v>
      </c>
      <c r="W15" s="213">
        <v>1600</v>
      </c>
      <c r="X15" s="213">
        <v>1600</v>
      </c>
      <c r="Y15" s="213">
        <v>1571</v>
      </c>
    </row>
    <row r="16" spans="1:25" ht="12.75">
      <c r="A16" s="70">
        <f t="shared" si="1"/>
        <v>8</v>
      </c>
      <c r="B16" s="66"/>
      <c r="C16" s="219"/>
      <c r="D16" s="220" t="s">
        <v>26</v>
      </c>
      <c r="E16" s="278" t="s">
        <v>187</v>
      </c>
      <c r="F16" s="227"/>
      <c r="G16" s="223"/>
      <c r="H16" s="224">
        <v>550</v>
      </c>
      <c r="I16" s="222"/>
      <c r="J16" s="175">
        <v>550</v>
      </c>
      <c r="K16" s="226"/>
      <c r="L16" s="251"/>
      <c r="M16" s="247"/>
      <c r="N16" s="247"/>
      <c r="O16" s="247"/>
      <c r="P16" s="247"/>
      <c r="Q16" s="191">
        <v>0</v>
      </c>
      <c r="R16" s="179"/>
      <c r="S16" s="213">
        <v>550</v>
      </c>
      <c r="T16" s="213">
        <v>550</v>
      </c>
      <c r="U16" s="213">
        <v>232</v>
      </c>
      <c r="V16" s="213">
        <v>550</v>
      </c>
      <c r="W16" s="213">
        <v>550</v>
      </c>
      <c r="X16" s="213">
        <v>550</v>
      </c>
      <c r="Y16" s="213">
        <v>729</v>
      </c>
    </row>
    <row r="17" spans="1:25" ht="12.75">
      <c r="A17" s="70">
        <f t="shared" si="1"/>
        <v>9</v>
      </c>
      <c r="B17" s="66"/>
      <c r="C17" s="219"/>
      <c r="D17" s="220" t="s">
        <v>122</v>
      </c>
      <c r="E17" s="142" t="s">
        <v>188</v>
      </c>
      <c r="F17" s="350"/>
      <c r="G17" s="351"/>
      <c r="H17" s="357">
        <v>600</v>
      </c>
      <c r="I17" s="358"/>
      <c r="J17" s="359">
        <v>600</v>
      </c>
      <c r="K17" s="344"/>
      <c r="L17" s="345"/>
      <c r="M17" s="346"/>
      <c r="N17" s="346"/>
      <c r="O17" s="346"/>
      <c r="P17" s="346"/>
      <c r="Q17" s="191">
        <v>0</v>
      </c>
      <c r="R17" s="348"/>
      <c r="S17" s="213">
        <v>600</v>
      </c>
      <c r="T17" s="213">
        <v>600</v>
      </c>
      <c r="U17" s="213">
        <v>153</v>
      </c>
      <c r="V17" s="213">
        <v>600</v>
      </c>
      <c r="W17" s="213">
        <v>600</v>
      </c>
      <c r="X17" s="213">
        <v>600</v>
      </c>
      <c r="Y17" s="213">
        <v>656</v>
      </c>
    </row>
    <row r="18" spans="1:25" ht="12.75">
      <c r="A18" s="70">
        <f t="shared" si="1"/>
        <v>10</v>
      </c>
      <c r="B18" s="66"/>
      <c r="C18" s="219"/>
      <c r="D18" s="220" t="s">
        <v>123</v>
      </c>
      <c r="E18" s="278" t="s">
        <v>189</v>
      </c>
      <c r="F18" s="350"/>
      <c r="G18" s="351"/>
      <c r="H18" s="224">
        <v>200</v>
      </c>
      <c r="I18" s="352"/>
      <c r="J18" s="175">
        <v>200</v>
      </c>
      <c r="K18" s="344"/>
      <c r="L18" s="345"/>
      <c r="M18" s="346"/>
      <c r="N18" s="346"/>
      <c r="O18" s="346"/>
      <c r="P18" s="346"/>
      <c r="Q18" s="191">
        <v>0</v>
      </c>
      <c r="R18" s="348"/>
      <c r="S18" s="213">
        <v>200</v>
      </c>
      <c r="T18" s="213">
        <v>200</v>
      </c>
      <c r="U18" s="213">
        <v>0</v>
      </c>
      <c r="V18" s="213">
        <v>200</v>
      </c>
      <c r="W18" s="213">
        <v>200</v>
      </c>
      <c r="X18" s="213">
        <v>200</v>
      </c>
      <c r="Y18" s="213">
        <v>687</v>
      </c>
    </row>
    <row r="19" spans="1:25" ht="12.75">
      <c r="A19" s="70">
        <f t="shared" si="1"/>
        <v>11</v>
      </c>
      <c r="B19" s="66"/>
      <c r="C19" s="219"/>
      <c r="D19" s="220" t="s">
        <v>124</v>
      </c>
      <c r="E19" s="278" t="s">
        <v>173</v>
      </c>
      <c r="F19" s="227"/>
      <c r="G19" s="223"/>
      <c r="H19" s="224">
        <v>1200</v>
      </c>
      <c r="I19" s="222"/>
      <c r="J19" s="175">
        <v>1200</v>
      </c>
      <c r="K19" s="226"/>
      <c r="L19" s="251"/>
      <c r="M19" s="247"/>
      <c r="N19" s="247"/>
      <c r="O19" s="247"/>
      <c r="P19" s="247"/>
      <c r="Q19" s="191">
        <v>0</v>
      </c>
      <c r="R19" s="179"/>
      <c r="S19" s="213">
        <v>1200</v>
      </c>
      <c r="T19" s="213">
        <v>1200</v>
      </c>
      <c r="U19" s="213">
        <v>816</v>
      </c>
      <c r="V19" s="213">
        <v>1200</v>
      </c>
      <c r="W19" s="213">
        <v>1200</v>
      </c>
      <c r="X19" s="213">
        <v>2200</v>
      </c>
      <c r="Y19" s="213">
        <v>2343</v>
      </c>
    </row>
    <row r="20" spans="1:25" ht="12.75">
      <c r="A20" s="70">
        <f t="shared" si="1"/>
        <v>12</v>
      </c>
      <c r="B20" s="66"/>
      <c r="C20" s="219"/>
      <c r="D20" s="220" t="s">
        <v>143</v>
      </c>
      <c r="E20" s="278" t="s">
        <v>190</v>
      </c>
      <c r="F20" s="227"/>
      <c r="G20" s="223"/>
      <c r="H20" s="224">
        <v>300</v>
      </c>
      <c r="I20" s="222"/>
      <c r="J20" s="175">
        <v>300</v>
      </c>
      <c r="K20" s="226"/>
      <c r="L20" s="251"/>
      <c r="M20" s="247"/>
      <c r="N20" s="247"/>
      <c r="O20" s="247"/>
      <c r="P20" s="247"/>
      <c r="Q20" s="191">
        <v>0</v>
      </c>
      <c r="R20" s="179"/>
      <c r="S20" s="213">
        <v>300</v>
      </c>
      <c r="T20" s="213">
        <v>300</v>
      </c>
      <c r="U20" s="213">
        <v>19</v>
      </c>
      <c r="V20" s="213">
        <v>300</v>
      </c>
      <c r="W20" s="213">
        <v>300</v>
      </c>
      <c r="X20" s="213">
        <v>170</v>
      </c>
      <c r="Y20" s="213">
        <v>830</v>
      </c>
    </row>
    <row r="21" spans="1:25" ht="12.75">
      <c r="A21" s="70">
        <v>13</v>
      </c>
      <c r="B21" s="66"/>
      <c r="C21" s="219"/>
      <c r="D21" s="220" t="s">
        <v>144</v>
      </c>
      <c r="E21" s="278" t="s">
        <v>318</v>
      </c>
      <c r="F21" s="227"/>
      <c r="G21" s="223"/>
      <c r="H21" s="224">
        <v>50</v>
      </c>
      <c r="I21" s="222"/>
      <c r="J21" s="175">
        <v>50</v>
      </c>
      <c r="K21" s="226"/>
      <c r="L21" s="251"/>
      <c r="M21" s="247"/>
      <c r="N21" s="247"/>
      <c r="O21" s="247"/>
      <c r="P21" s="247"/>
      <c r="Q21" s="191">
        <v>0</v>
      </c>
      <c r="R21" s="179"/>
      <c r="S21" s="213">
        <v>50</v>
      </c>
      <c r="T21" s="213">
        <v>50</v>
      </c>
      <c r="U21" s="213">
        <v>50</v>
      </c>
      <c r="V21" s="213">
        <v>50</v>
      </c>
      <c r="W21" s="213">
        <v>50</v>
      </c>
      <c r="X21" s="213">
        <v>150</v>
      </c>
      <c r="Y21" s="213">
        <v>150</v>
      </c>
    </row>
    <row r="22" spans="1:25" ht="12.75">
      <c r="A22" s="70">
        <v>14</v>
      </c>
      <c r="B22" s="66"/>
      <c r="C22" s="219"/>
      <c r="D22" s="220" t="s">
        <v>145</v>
      </c>
      <c r="E22" s="278" t="s">
        <v>191</v>
      </c>
      <c r="F22" s="227"/>
      <c r="G22" s="223"/>
      <c r="H22" s="224">
        <v>500</v>
      </c>
      <c r="I22" s="222"/>
      <c r="J22" s="175">
        <v>500</v>
      </c>
      <c r="K22" s="226"/>
      <c r="L22" s="251"/>
      <c r="M22" s="247"/>
      <c r="N22" s="247"/>
      <c r="O22" s="247"/>
      <c r="P22" s="247"/>
      <c r="Q22" s="191">
        <v>0</v>
      </c>
      <c r="R22" s="179"/>
      <c r="S22" s="213">
        <v>500</v>
      </c>
      <c r="T22" s="213">
        <v>500</v>
      </c>
      <c r="U22" s="213">
        <v>203</v>
      </c>
      <c r="V22" s="213">
        <v>500</v>
      </c>
      <c r="W22" s="213">
        <v>500</v>
      </c>
      <c r="X22" s="213">
        <v>500</v>
      </c>
      <c r="Y22" s="213">
        <v>522</v>
      </c>
    </row>
    <row r="23" spans="1:25" ht="12.75">
      <c r="A23" s="70">
        <v>15</v>
      </c>
      <c r="B23" s="66"/>
      <c r="C23" s="219"/>
      <c r="D23" s="220" t="s">
        <v>146</v>
      </c>
      <c r="E23" s="278" t="s">
        <v>538</v>
      </c>
      <c r="F23" s="350"/>
      <c r="G23" s="351"/>
      <c r="H23" s="357">
        <v>5000</v>
      </c>
      <c r="I23" s="358"/>
      <c r="J23" s="359">
        <v>5000</v>
      </c>
      <c r="K23" s="344"/>
      <c r="L23" s="345"/>
      <c r="M23" s="346"/>
      <c r="N23" s="346"/>
      <c r="O23" s="346"/>
      <c r="P23" s="346"/>
      <c r="Q23" s="191">
        <v>0</v>
      </c>
      <c r="R23" s="348"/>
      <c r="S23" s="213">
        <v>5000</v>
      </c>
      <c r="T23" s="213">
        <v>5000</v>
      </c>
      <c r="U23" s="213">
        <v>0</v>
      </c>
      <c r="V23" s="213">
        <v>5000</v>
      </c>
      <c r="W23" s="213">
        <v>13000</v>
      </c>
      <c r="X23" s="213">
        <v>20500</v>
      </c>
      <c r="Y23" s="213">
        <v>13078</v>
      </c>
    </row>
    <row r="24" spans="1:25" ht="12.75">
      <c r="A24" s="70">
        <f t="shared" si="1"/>
        <v>16</v>
      </c>
      <c r="B24" s="66"/>
      <c r="C24" s="219"/>
      <c r="D24" s="220" t="s">
        <v>147</v>
      </c>
      <c r="E24" s="278" t="s">
        <v>539</v>
      </c>
      <c r="F24" s="350"/>
      <c r="G24" s="351"/>
      <c r="H24" s="224">
        <v>0</v>
      </c>
      <c r="I24" s="352"/>
      <c r="J24" s="175">
        <v>0</v>
      </c>
      <c r="K24" s="344"/>
      <c r="L24" s="345"/>
      <c r="M24" s="346"/>
      <c r="N24" s="346"/>
      <c r="O24" s="346"/>
      <c r="P24" s="346"/>
      <c r="Q24" s="191">
        <v>0</v>
      </c>
      <c r="R24" s="348"/>
      <c r="S24" s="213">
        <v>0</v>
      </c>
      <c r="T24" s="213">
        <v>0</v>
      </c>
      <c r="U24" s="213">
        <v>0</v>
      </c>
      <c r="V24" s="213">
        <v>0</v>
      </c>
      <c r="W24" s="213">
        <v>0</v>
      </c>
      <c r="X24" s="213">
        <v>380</v>
      </c>
      <c r="Y24" s="213">
        <v>474</v>
      </c>
    </row>
    <row r="25" spans="1:25" ht="12.75">
      <c r="A25" s="70">
        <f t="shared" si="1"/>
        <v>17</v>
      </c>
      <c r="B25" s="66"/>
      <c r="C25" s="219"/>
      <c r="D25" s="220" t="s">
        <v>148</v>
      </c>
      <c r="E25" s="278" t="s">
        <v>193</v>
      </c>
      <c r="F25" s="227"/>
      <c r="G25" s="223"/>
      <c r="H25" s="224">
        <v>1800</v>
      </c>
      <c r="I25" s="222"/>
      <c r="J25" s="175">
        <v>1800</v>
      </c>
      <c r="K25" s="226"/>
      <c r="L25" s="251"/>
      <c r="M25" s="247"/>
      <c r="N25" s="247"/>
      <c r="O25" s="247"/>
      <c r="P25" s="266"/>
      <c r="Q25" s="191">
        <v>0</v>
      </c>
      <c r="R25" s="179"/>
      <c r="S25" s="213">
        <v>1800</v>
      </c>
      <c r="T25" s="213">
        <v>1800</v>
      </c>
      <c r="U25" s="213">
        <v>770</v>
      </c>
      <c r="V25" s="213">
        <v>1800</v>
      </c>
      <c r="W25" s="213">
        <v>1800</v>
      </c>
      <c r="X25" s="213">
        <v>1800</v>
      </c>
      <c r="Y25" s="213">
        <v>3099</v>
      </c>
    </row>
    <row r="26" spans="1:25" ht="12.75">
      <c r="A26" s="70">
        <v>18</v>
      </c>
      <c r="B26" s="66"/>
      <c r="C26" s="219"/>
      <c r="D26" s="220" t="s">
        <v>149</v>
      </c>
      <c r="E26" s="278" t="s">
        <v>194</v>
      </c>
      <c r="F26" s="227"/>
      <c r="G26" s="223"/>
      <c r="H26" s="224">
        <v>320</v>
      </c>
      <c r="I26" s="222"/>
      <c r="J26" s="175">
        <v>320</v>
      </c>
      <c r="K26" s="226"/>
      <c r="L26" s="251"/>
      <c r="M26" s="247"/>
      <c r="N26" s="247"/>
      <c r="O26" s="247"/>
      <c r="P26" s="266"/>
      <c r="Q26" s="191">
        <v>0</v>
      </c>
      <c r="R26" s="179"/>
      <c r="S26" s="213">
        <v>320</v>
      </c>
      <c r="T26" s="213">
        <v>320</v>
      </c>
      <c r="U26" s="213">
        <v>67</v>
      </c>
      <c r="V26" s="213">
        <v>320</v>
      </c>
      <c r="W26" s="213">
        <v>320</v>
      </c>
      <c r="X26" s="213">
        <v>320</v>
      </c>
      <c r="Y26" s="213">
        <v>260</v>
      </c>
    </row>
    <row r="27" spans="1:25" ht="12.75">
      <c r="A27" s="70">
        <v>19</v>
      </c>
      <c r="B27" s="66"/>
      <c r="C27" s="219"/>
      <c r="D27" s="220" t="s">
        <v>150</v>
      </c>
      <c r="E27" s="278" t="s">
        <v>195</v>
      </c>
      <c r="F27" s="227"/>
      <c r="G27" s="223"/>
      <c r="H27" s="224">
        <v>400</v>
      </c>
      <c r="I27" s="222"/>
      <c r="J27" s="175">
        <v>400</v>
      </c>
      <c r="K27" s="226"/>
      <c r="L27" s="251"/>
      <c r="M27" s="247"/>
      <c r="N27" s="247"/>
      <c r="O27" s="247"/>
      <c r="P27" s="266"/>
      <c r="Q27" s="191">
        <v>0</v>
      </c>
      <c r="R27" s="179"/>
      <c r="S27" s="213">
        <v>400</v>
      </c>
      <c r="T27" s="213">
        <v>400</v>
      </c>
      <c r="U27" s="213">
        <v>0</v>
      </c>
      <c r="V27" s="213">
        <v>400</v>
      </c>
      <c r="W27" s="213">
        <v>400</v>
      </c>
      <c r="X27" s="213">
        <v>50</v>
      </c>
      <c r="Y27" s="213">
        <v>43</v>
      </c>
    </row>
    <row r="28" spans="1:25" ht="12.75">
      <c r="A28" s="70">
        <v>20</v>
      </c>
      <c r="B28" s="66"/>
      <c r="C28" s="219"/>
      <c r="D28" s="232" t="s">
        <v>151</v>
      </c>
      <c r="E28" s="142" t="s">
        <v>403</v>
      </c>
      <c r="F28" s="355"/>
      <c r="G28" s="356"/>
      <c r="H28" s="357">
        <v>2000</v>
      </c>
      <c r="I28" s="358"/>
      <c r="J28" s="359">
        <v>2000</v>
      </c>
      <c r="K28" s="360"/>
      <c r="L28" s="361"/>
      <c r="M28" s="362"/>
      <c r="N28" s="362"/>
      <c r="O28" s="362"/>
      <c r="P28" s="363"/>
      <c r="Q28" s="191">
        <v>0</v>
      </c>
      <c r="R28" s="365"/>
      <c r="S28" s="213">
        <v>2000</v>
      </c>
      <c r="T28" s="213">
        <v>2000</v>
      </c>
      <c r="U28" s="213">
        <v>509</v>
      </c>
      <c r="V28" s="213">
        <v>2864</v>
      </c>
      <c r="W28" s="213">
        <v>2864</v>
      </c>
      <c r="X28" s="213">
        <v>2773</v>
      </c>
      <c r="Y28" s="213">
        <v>2773</v>
      </c>
    </row>
    <row r="29" spans="1:25" ht="12.75">
      <c r="A29" s="70">
        <v>21</v>
      </c>
      <c r="B29" s="66"/>
      <c r="C29" s="219"/>
      <c r="D29" s="232" t="s">
        <v>152</v>
      </c>
      <c r="E29" s="278" t="s">
        <v>196</v>
      </c>
      <c r="F29" s="350"/>
      <c r="G29" s="351"/>
      <c r="H29" s="224">
        <v>1500</v>
      </c>
      <c r="I29" s="352"/>
      <c r="J29" s="175">
        <v>1500</v>
      </c>
      <c r="K29" s="344"/>
      <c r="L29" s="345"/>
      <c r="M29" s="346"/>
      <c r="N29" s="346"/>
      <c r="O29" s="346"/>
      <c r="P29" s="354"/>
      <c r="Q29" s="191">
        <v>0</v>
      </c>
      <c r="R29" s="348"/>
      <c r="S29" s="213">
        <v>1500</v>
      </c>
      <c r="T29" s="213">
        <v>1500</v>
      </c>
      <c r="U29" s="213">
        <v>118</v>
      </c>
      <c r="V29" s="213">
        <v>1500</v>
      </c>
      <c r="W29" s="213">
        <v>1500</v>
      </c>
      <c r="X29" s="213">
        <v>500</v>
      </c>
      <c r="Y29" s="213">
        <v>792</v>
      </c>
    </row>
    <row r="30" spans="1:25" ht="12.75">
      <c r="A30" s="410">
        <v>22</v>
      </c>
      <c r="B30" s="509"/>
      <c r="C30" s="314"/>
      <c r="D30" s="232" t="s">
        <v>15</v>
      </c>
      <c r="E30" s="313" t="s">
        <v>197</v>
      </c>
      <c r="F30" s="324"/>
      <c r="G30" s="317"/>
      <c r="H30" s="318">
        <v>2000</v>
      </c>
      <c r="I30" s="316"/>
      <c r="J30" s="283">
        <v>2000</v>
      </c>
      <c r="K30" s="226"/>
      <c r="L30" s="251"/>
      <c r="M30" s="247"/>
      <c r="N30" s="247"/>
      <c r="O30" s="247"/>
      <c r="P30" s="266"/>
      <c r="Q30" s="191">
        <v>0</v>
      </c>
      <c r="R30" s="179"/>
      <c r="S30" s="191">
        <v>2000</v>
      </c>
      <c r="T30" s="191">
        <v>2000</v>
      </c>
      <c r="U30" s="191">
        <v>360</v>
      </c>
      <c r="V30" s="191">
        <v>2000</v>
      </c>
      <c r="W30" s="191">
        <v>2000</v>
      </c>
      <c r="X30" s="191">
        <v>2000</v>
      </c>
      <c r="Y30" s="191">
        <v>3442</v>
      </c>
    </row>
    <row r="31" spans="1:25" ht="12.75">
      <c r="A31" s="146">
        <v>23</v>
      </c>
      <c r="B31" s="72"/>
      <c r="C31" s="262"/>
      <c r="D31" s="232" t="s">
        <v>16</v>
      </c>
      <c r="E31" s="238" t="s">
        <v>271</v>
      </c>
      <c r="F31" s="228"/>
      <c r="G31" s="228"/>
      <c r="H31" s="235">
        <v>9500</v>
      </c>
      <c r="I31" s="228"/>
      <c r="J31" s="228">
        <v>9500</v>
      </c>
      <c r="K31" s="228"/>
      <c r="L31" s="228"/>
      <c r="M31" s="228"/>
      <c r="N31" s="228"/>
      <c r="O31" s="228"/>
      <c r="P31" s="265"/>
      <c r="Q31" s="209">
        <v>0</v>
      </c>
      <c r="R31" s="228"/>
      <c r="S31" s="209">
        <v>9500</v>
      </c>
      <c r="T31" s="209">
        <v>9500</v>
      </c>
      <c r="U31" s="209">
        <v>3321</v>
      </c>
      <c r="V31" s="209">
        <v>9500</v>
      </c>
      <c r="W31" s="209">
        <v>9500</v>
      </c>
      <c r="X31" s="209">
        <v>9500</v>
      </c>
      <c r="Y31" s="209">
        <v>7514</v>
      </c>
    </row>
    <row r="32" spans="1:25" ht="12.75">
      <c r="A32" s="146">
        <v>24</v>
      </c>
      <c r="B32" s="72"/>
      <c r="C32" s="262"/>
      <c r="D32" s="232" t="s">
        <v>18</v>
      </c>
      <c r="E32" s="238" t="s">
        <v>349</v>
      </c>
      <c r="F32" s="228"/>
      <c r="G32" s="228"/>
      <c r="H32" s="235">
        <v>3800</v>
      </c>
      <c r="I32" s="228"/>
      <c r="J32" s="228">
        <v>3800</v>
      </c>
      <c r="K32" s="228"/>
      <c r="L32" s="228"/>
      <c r="M32" s="228"/>
      <c r="N32" s="228"/>
      <c r="O32" s="228"/>
      <c r="P32" s="265"/>
      <c r="Q32" s="209">
        <v>0</v>
      </c>
      <c r="R32" s="228"/>
      <c r="S32" s="209">
        <v>3800</v>
      </c>
      <c r="T32" s="209">
        <v>3800</v>
      </c>
      <c r="U32" s="209">
        <v>966</v>
      </c>
      <c r="V32" s="209">
        <v>5500</v>
      </c>
      <c r="W32" s="209">
        <v>5500</v>
      </c>
      <c r="X32" s="209">
        <v>5500</v>
      </c>
      <c r="Y32" s="209">
        <v>6137</v>
      </c>
    </row>
    <row r="33" spans="1:25" ht="12.75">
      <c r="A33" s="146">
        <v>25</v>
      </c>
      <c r="B33" s="72"/>
      <c r="C33" s="262"/>
      <c r="D33" s="232" t="s">
        <v>19</v>
      </c>
      <c r="E33" s="238" t="s">
        <v>433</v>
      </c>
      <c r="F33" s="228"/>
      <c r="G33" s="228"/>
      <c r="H33" s="235">
        <v>0</v>
      </c>
      <c r="I33" s="228"/>
      <c r="J33" s="228">
        <v>0</v>
      </c>
      <c r="K33" s="228"/>
      <c r="L33" s="228"/>
      <c r="M33" s="228"/>
      <c r="N33" s="228"/>
      <c r="O33" s="228"/>
      <c r="P33" s="265">
        <v>230708</v>
      </c>
      <c r="Q33" s="228">
        <v>230708</v>
      </c>
      <c r="R33" s="228"/>
      <c r="S33" s="209">
        <v>230708</v>
      </c>
      <c r="T33" s="209">
        <v>230708</v>
      </c>
      <c r="U33" s="209">
        <v>0</v>
      </c>
      <c r="V33" s="209">
        <v>230708</v>
      </c>
      <c r="W33" s="209">
        <v>0</v>
      </c>
      <c r="X33" s="209">
        <v>0</v>
      </c>
      <c r="Y33" s="209">
        <v>0</v>
      </c>
    </row>
    <row r="34" spans="1:25" ht="12.75">
      <c r="A34" s="146">
        <v>26</v>
      </c>
      <c r="B34" s="72"/>
      <c r="C34" s="262"/>
      <c r="D34" s="232" t="s">
        <v>20</v>
      </c>
      <c r="E34" s="238" t="s">
        <v>434</v>
      </c>
      <c r="F34" s="228"/>
      <c r="G34" s="228"/>
      <c r="H34" s="235">
        <v>0</v>
      </c>
      <c r="I34" s="228"/>
      <c r="J34" s="228">
        <v>0</v>
      </c>
      <c r="K34" s="228"/>
      <c r="L34" s="228"/>
      <c r="M34" s="228"/>
      <c r="N34" s="228"/>
      <c r="O34" s="228"/>
      <c r="P34" s="265">
        <v>12143</v>
      </c>
      <c r="Q34" s="228">
        <v>12143</v>
      </c>
      <c r="R34" s="228"/>
      <c r="S34" s="295">
        <v>12143</v>
      </c>
      <c r="T34" s="295">
        <v>12143</v>
      </c>
      <c r="U34" s="295">
        <v>0</v>
      </c>
      <c r="V34" s="295">
        <v>63000</v>
      </c>
      <c r="W34" s="295">
        <v>0</v>
      </c>
      <c r="X34" s="295">
        <v>0</v>
      </c>
      <c r="Y34" s="295">
        <v>0</v>
      </c>
    </row>
    <row r="35" spans="1:25" ht="12.75">
      <c r="A35" s="146">
        <v>27</v>
      </c>
      <c r="B35" s="72"/>
      <c r="C35" s="262"/>
      <c r="D35" s="232" t="s">
        <v>10</v>
      </c>
      <c r="E35" s="238" t="s">
        <v>510</v>
      </c>
      <c r="F35" s="228"/>
      <c r="G35" s="228"/>
      <c r="H35" s="235">
        <v>0</v>
      </c>
      <c r="I35" s="228"/>
      <c r="J35" s="228">
        <v>0</v>
      </c>
      <c r="K35" s="228"/>
      <c r="L35" s="228"/>
      <c r="M35" s="228"/>
      <c r="N35" s="228"/>
      <c r="O35" s="228"/>
      <c r="P35" s="265"/>
      <c r="Q35" s="228">
        <v>0</v>
      </c>
      <c r="R35" s="228"/>
      <c r="S35" s="295">
        <v>0</v>
      </c>
      <c r="T35" s="295">
        <v>0</v>
      </c>
      <c r="U35" s="295">
        <v>0</v>
      </c>
      <c r="V35" s="295">
        <v>5528</v>
      </c>
      <c r="W35" s="295">
        <v>5528</v>
      </c>
      <c r="X35" s="295">
        <v>5528</v>
      </c>
      <c r="Y35" s="295">
        <v>5594</v>
      </c>
    </row>
    <row r="36" spans="1:25" ht="12.75">
      <c r="A36" s="908">
        <v>28</v>
      </c>
      <c r="B36" s="72"/>
      <c r="C36" s="262"/>
      <c r="D36" s="232" t="s">
        <v>76</v>
      </c>
      <c r="E36" s="238" t="s">
        <v>517</v>
      </c>
      <c r="F36" s="228"/>
      <c r="G36" s="228"/>
      <c r="H36" s="235">
        <v>0</v>
      </c>
      <c r="I36" s="228"/>
      <c r="J36" s="228">
        <v>0</v>
      </c>
      <c r="K36" s="228"/>
      <c r="L36" s="228"/>
      <c r="M36" s="228"/>
      <c r="N36" s="228"/>
      <c r="O36" s="228"/>
      <c r="P36" s="265"/>
      <c r="Q36" s="228">
        <v>0</v>
      </c>
      <c r="R36" s="228"/>
      <c r="S36" s="295">
        <v>0</v>
      </c>
      <c r="T36" s="295">
        <v>0</v>
      </c>
      <c r="U36" s="295">
        <v>0</v>
      </c>
      <c r="V36" s="295">
        <v>1872</v>
      </c>
      <c r="W36" s="295">
        <v>1872</v>
      </c>
      <c r="X36" s="295">
        <v>1872</v>
      </c>
      <c r="Y36" s="295">
        <v>1872</v>
      </c>
    </row>
    <row r="37" spans="1:25" ht="12.75">
      <c r="A37" s="69">
        <v>29</v>
      </c>
      <c r="B37" s="769">
        <v>2</v>
      </c>
      <c r="C37" s="842" t="s">
        <v>198</v>
      </c>
      <c r="D37" s="843"/>
      <c r="E37" s="844"/>
      <c r="F37" s="845">
        <f>F38+F74+F83</f>
        <v>332861</v>
      </c>
      <c r="G37" s="800">
        <f>G38+G74+G83</f>
        <v>117144</v>
      </c>
      <c r="H37" s="800">
        <f>H38+H74+H83+H71</f>
        <v>137647</v>
      </c>
      <c r="I37" s="800">
        <f>I38+I71</f>
        <v>26793</v>
      </c>
      <c r="J37" s="846">
        <f>J38+J71+J74+J83</f>
        <v>614445</v>
      </c>
      <c r="K37" s="847"/>
      <c r="L37" s="848">
        <v>0</v>
      </c>
      <c r="M37" s="800">
        <v>0</v>
      </c>
      <c r="N37" s="800">
        <v>0</v>
      </c>
      <c r="O37" s="800">
        <v>0</v>
      </c>
      <c r="P37" s="800">
        <v>19600</v>
      </c>
      <c r="Q37" s="849">
        <v>19600</v>
      </c>
      <c r="R37" s="831"/>
      <c r="S37" s="850">
        <f>J37+Q37</f>
        <v>634045</v>
      </c>
      <c r="T37" s="850">
        <f aca="true" t="shared" si="2" ref="T37:Y37">T38+T71+T74+T83</f>
        <v>746751</v>
      </c>
      <c r="U37" s="850">
        <f t="shared" si="2"/>
        <v>146889</v>
      </c>
      <c r="V37" s="850">
        <f t="shared" si="2"/>
        <v>755952</v>
      </c>
      <c r="W37" s="850">
        <f t="shared" si="2"/>
        <v>752239</v>
      </c>
      <c r="X37" s="850">
        <f t="shared" si="2"/>
        <v>878098</v>
      </c>
      <c r="Y37" s="850">
        <f t="shared" si="2"/>
        <v>736361</v>
      </c>
    </row>
    <row r="38" spans="1:25" ht="12.75">
      <c r="A38" s="69">
        <v>30</v>
      </c>
      <c r="B38" s="72"/>
      <c r="C38" s="524" t="s">
        <v>370</v>
      </c>
      <c r="D38" s="588"/>
      <c r="E38" s="573" t="s">
        <v>371</v>
      </c>
      <c r="F38" s="529">
        <f>SUM(F39:F65)</f>
        <v>284859</v>
      </c>
      <c r="G38" s="539">
        <f>SUM(G39:G65)</f>
        <v>100248</v>
      </c>
      <c r="H38" s="539">
        <f>SUM(H39:H66)</f>
        <v>77745</v>
      </c>
      <c r="I38" s="539">
        <f>SUM(I39:I65)</f>
        <v>6793</v>
      </c>
      <c r="J38" s="583">
        <f>F38+G38+H38+I38</f>
        <v>469645</v>
      </c>
      <c r="K38" s="584"/>
      <c r="L38" s="589"/>
      <c r="M38" s="539"/>
      <c r="N38" s="539"/>
      <c r="O38" s="539"/>
      <c r="P38" s="539">
        <v>19600</v>
      </c>
      <c r="Q38" s="583">
        <v>19600</v>
      </c>
      <c r="R38" s="587"/>
      <c r="S38" s="543">
        <f>J38+Q38</f>
        <v>489245</v>
      </c>
      <c r="T38" s="543">
        <v>601951</v>
      </c>
      <c r="U38" s="543">
        <v>119173</v>
      </c>
      <c r="V38" s="543">
        <f>SUM(V39:V70)</f>
        <v>611152</v>
      </c>
      <c r="W38" s="543">
        <f>SUM(W39:W70)</f>
        <v>607439</v>
      </c>
      <c r="X38" s="543">
        <f>SUM(X39:X70)</f>
        <v>733140</v>
      </c>
      <c r="Y38" s="543">
        <f>SUM(Y39:Y70)</f>
        <v>593452</v>
      </c>
    </row>
    <row r="39" spans="1:25" ht="12.75">
      <c r="A39" s="69">
        <v>31</v>
      </c>
      <c r="B39" s="67"/>
      <c r="C39" s="219"/>
      <c r="D39" s="220" t="s">
        <v>22</v>
      </c>
      <c r="E39" s="353" t="s">
        <v>183</v>
      </c>
      <c r="F39" s="358">
        <v>232853</v>
      </c>
      <c r="G39" s="372">
        <v>81964</v>
      </c>
      <c r="H39" s="373"/>
      <c r="I39" s="374"/>
      <c r="J39" s="364">
        <v>314817</v>
      </c>
      <c r="K39" s="360"/>
      <c r="L39" s="375"/>
      <c r="M39" s="372"/>
      <c r="N39" s="372"/>
      <c r="O39" s="369"/>
      <c r="P39" s="369"/>
      <c r="Q39" s="359">
        <v>0</v>
      </c>
      <c r="R39" s="365"/>
      <c r="S39" s="364">
        <v>314817</v>
      </c>
      <c r="T39" s="364">
        <v>314817</v>
      </c>
      <c r="U39" s="364">
        <v>91963</v>
      </c>
      <c r="V39" s="364">
        <v>344287</v>
      </c>
      <c r="W39" s="364">
        <v>344287</v>
      </c>
      <c r="X39" s="947">
        <v>383509</v>
      </c>
      <c r="Y39" s="947">
        <v>383509</v>
      </c>
    </row>
    <row r="40" spans="1:25" ht="12.75">
      <c r="A40" s="69">
        <v>32</v>
      </c>
      <c r="B40" s="67"/>
      <c r="C40" s="219"/>
      <c r="D40" s="220" t="s">
        <v>23</v>
      </c>
      <c r="E40" s="278" t="s">
        <v>199</v>
      </c>
      <c r="F40" s="376"/>
      <c r="G40" s="209"/>
      <c r="H40" s="210"/>
      <c r="I40" s="211"/>
      <c r="J40" s="213"/>
      <c r="K40" s="377"/>
      <c r="L40" s="208"/>
      <c r="M40" s="209"/>
      <c r="N40" s="209"/>
      <c r="O40" s="98"/>
      <c r="P40" s="98"/>
      <c r="Q40" s="213"/>
      <c r="R40" s="38"/>
      <c r="S40" s="213"/>
      <c r="T40" s="213"/>
      <c r="U40" s="213"/>
      <c r="V40" s="213"/>
      <c r="W40" s="213"/>
      <c r="X40" s="948"/>
      <c r="Y40" s="948"/>
    </row>
    <row r="41" spans="1:25" ht="12.75">
      <c r="A41" s="69">
        <v>33</v>
      </c>
      <c r="B41" s="67"/>
      <c r="C41" s="219"/>
      <c r="D41" s="220" t="s">
        <v>24</v>
      </c>
      <c r="E41" s="278" t="s">
        <v>185</v>
      </c>
      <c r="F41" s="376"/>
      <c r="G41" s="209"/>
      <c r="H41" s="210">
        <v>800</v>
      </c>
      <c r="I41" s="211"/>
      <c r="J41" s="213">
        <v>800</v>
      </c>
      <c r="K41" s="377"/>
      <c r="L41" s="208"/>
      <c r="M41" s="209"/>
      <c r="N41" s="209"/>
      <c r="O41" s="98"/>
      <c r="P41" s="98"/>
      <c r="Q41" s="213">
        <v>0</v>
      </c>
      <c r="R41" s="38"/>
      <c r="S41" s="213">
        <v>800</v>
      </c>
      <c r="T41" s="213">
        <v>800</v>
      </c>
      <c r="U41" s="213">
        <v>374</v>
      </c>
      <c r="V41" s="213">
        <v>800</v>
      </c>
      <c r="W41" s="213">
        <v>800</v>
      </c>
      <c r="X41" s="948">
        <v>1554</v>
      </c>
      <c r="Y41" s="948">
        <v>1554</v>
      </c>
    </row>
    <row r="42" spans="1:25" ht="12.75">
      <c r="A42" s="69">
        <v>34</v>
      </c>
      <c r="B42" s="67"/>
      <c r="C42" s="219"/>
      <c r="D42" s="220" t="s">
        <v>25</v>
      </c>
      <c r="E42" s="278" t="s">
        <v>170</v>
      </c>
      <c r="F42" s="376"/>
      <c r="G42" s="209"/>
      <c r="H42" s="210">
        <v>33000</v>
      </c>
      <c r="I42" s="211"/>
      <c r="J42" s="213">
        <v>33000</v>
      </c>
      <c r="K42" s="377"/>
      <c r="L42" s="208"/>
      <c r="M42" s="209"/>
      <c r="N42" s="209"/>
      <c r="O42" s="209"/>
      <c r="P42" s="209"/>
      <c r="Q42" s="213">
        <v>0</v>
      </c>
      <c r="R42" s="38"/>
      <c r="S42" s="213">
        <v>33000</v>
      </c>
      <c r="T42" s="213">
        <v>33000</v>
      </c>
      <c r="U42" s="213">
        <v>7413</v>
      </c>
      <c r="V42" s="213">
        <v>19182</v>
      </c>
      <c r="W42" s="213">
        <v>19182</v>
      </c>
      <c r="X42" s="948">
        <v>15177</v>
      </c>
      <c r="Y42" s="948">
        <v>15177</v>
      </c>
    </row>
    <row r="43" spans="1:25" ht="12.75">
      <c r="A43" s="69">
        <v>35</v>
      </c>
      <c r="B43" s="67"/>
      <c r="C43" s="219"/>
      <c r="D43" s="220" t="s">
        <v>26</v>
      </c>
      <c r="E43" s="278" t="s">
        <v>200</v>
      </c>
      <c r="F43" s="376"/>
      <c r="G43" s="98"/>
      <c r="H43" s="378">
        <v>1000</v>
      </c>
      <c r="I43" s="376"/>
      <c r="J43" s="213">
        <v>1000</v>
      </c>
      <c r="K43" s="377"/>
      <c r="L43" s="186"/>
      <c r="M43" s="187"/>
      <c r="N43" s="187"/>
      <c r="O43" s="187"/>
      <c r="P43" s="187"/>
      <c r="Q43" s="191">
        <v>0</v>
      </c>
      <c r="R43" s="38"/>
      <c r="S43" s="213">
        <v>1000</v>
      </c>
      <c r="T43" s="213">
        <v>1000</v>
      </c>
      <c r="U43" s="213">
        <v>302</v>
      </c>
      <c r="V43" s="213">
        <v>1000</v>
      </c>
      <c r="W43" s="213">
        <v>1000</v>
      </c>
      <c r="X43" s="948">
        <v>901</v>
      </c>
      <c r="Y43" s="948">
        <v>901</v>
      </c>
    </row>
    <row r="44" spans="1:25" ht="12.75">
      <c r="A44" s="70">
        <v>36</v>
      </c>
      <c r="B44" s="72"/>
      <c r="C44" s="262"/>
      <c r="D44" s="232" t="s">
        <v>122</v>
      </c>
      <c r="E44" s="238" t="s">
        <v>201</v>
      </c>
      <c r="F44" s="209"/>
      <c r="G44" s="209"/>
      <c r="H44" s="210">
        <v>6000</v>
      </c>
      <c r="I44" s="209"/>
      <c r="J44" s="209">
        <v>6000</v>
      </c>
      <c r="K44" s="377"/>
      <c r="L44" s="368"/>
      <c r="M44" s="369"/>
      <c r="N44" s="369"/>
      <c r="O44" s="369"/>
      <c r="P44" s="369"/>
      <c r="Q44" s="213">
        <v>0</v>
      </c>
      <c r="R44" s="38"/>
      <c r="S44" s="209">
        <v>6000</v>
      </c>
      <c r="T44" s="209">
        <v>6000</v>
      </c>
      <c r="U44" s="209">
        <v>787</v>
      </c>
      <c r="V44" s="209">
        <v>6000</v>
      </c>
      <c r="W44" s="209">
        <v>6000</v>
      </c>
      <c r="X44" s="949">
        <v>6351</v>
      </c>
      <c r="Y44" s="949">
        <v>7242</v>
      </c>
    </row>
    <row r="45" spans="1:25" ht="12.75">
      <c r="A45" s="70">
        <v>37</v>
      </c>
      <c r="B45" s="67"/>
      <c r="C45" s="219"/>
      <c r="D45" s="220" t="s">
        <v>123</v>
      </c>
      <c r="E45" s="221" t="s">
        <v>191</v>
      </c>
      <c r="F45" s="376"/>
      <c r="G45" s="98"/>
      <c r="H45" s="378">
        <v>600</v>
      </c>
      <c r="I45" s="376"/>
      <c r="J45" s="213">
        <v>600</v>
      </c>
      <c r="K45" s="377"/>
      <c r="L45" s="368"/>
      <c r="M45" s="369"/>
      <c r="N45" s="369"/>
      <c r="O45" s="369"/>
      <c r="P45" s="369"/>
      <c r="Q45" s="213">
        <v>0</v>
      </c>
      <c r="R45" s="38"/>
      <c r="S45" s="213">
        <v>600</v>
      </c>
      <c r="T45" s="213">
        <v>600</v>
      </c>
      <c r="U45" s="213">
        <v>0</v>
      </c>
      <c r="V45" s="213">
        <v>600</v>
      </c>
      <c r="W45" s="213">
        <v>600</v>
      </c>
      <c r="X45" s="948">
        <v>629</v>
      </c>
      <c r="Y45" s="948">
        <v>629</v>
      </c>
    </row>
    <row r="46" spans="1:25" ht="12.75">
      <c r="A46" s="70">
        <v>38</v>
      </c>
      <c r="B46" s="67"/>
      <c r="C46" s="219"/>
      <c r="D46" s="220" t="s">
        <v>124</v>
      </c>
      <c r="E46" s="278" t="s">
        <v>302</v>
      </c>
      <c r="F46" s="376"/>
      <c r="G46" s="98"/>
      <c r="H46" s="378">
        <v>1000</v>
      </c>
      <c r="I46" s="376"/>
      <c r="J46" s="213">
        <v>1000</v>
      </c>
      <c r="K46" s="377"/>
      <c r="L46" s="368"/>
      <c r="M46" s="369"/>
      <c r="N46" s="369"/>
      <c r="O46" s="369"/>
      <c r="P46" s="369"/>
      <c r="Q46" s="213">
        <v>0</v>
      </c>
      <c r="R46" s="38"/>
      <c r="S46" s="213">
        <v>1000</v>
      </c>
      <c r="T46" s="213">
        <v>1000</v>
      </c>
      <c r="U46" s="213">
        <v>0</v>
      </c>
      <c r="V46" s="213">
        <v>1000</v>
      </c>
      <c r="W46" s="213">
        <v>1000</v>
      </c>
      <c r="X46" s="948">
        <v>3709</v>
      </c>
      <c r="Y46" s="948">
        <v>3709</v>
      </c>
    </row>
    <row r="47" spans="1:25" ht="12.75">
      <c r="A47" s="70">
        <v>39</v>
      </c>
      <c r="B47" s="67"/>
      <c r="C47" s="219"/>
      <c r="D47" s="220" t="s">
        <v>143</v>
      </c>
      <c r="E47" s="278" t="s">
        <v>202</v>
      </c>
      <c r="F47" s="376"/>
      <c r="G47" s="98"/>
      <c r="H47" s="378">
        <v>12088</v>
      </c>
      <c r="I47" s="376"/>
      <c r="J47" s="213">
        <v>12088</v>
      </c>
      <c r="K47" s="377"/>
      <c r="L47" s="368"/>
      <c r="M47" s="369"/>
      <c r="N47" s="369"/>
      <c r="O47" s="369"/>
      <c r="P47" s="369"/>
      <c r="Q47" s="379">
        <v>0</v>
      </c>
      <c r="R47" s="38"/>
      <c r="S47" s="213">
        <v>12088</v>
      </c>
      <c r="T47" s="213">
        <v>12088</v>
      </c>
      <c r="U47" s="213">
        <v>1298</v>
      </c>
      <c r="V47" s="213">
        <v>12088</v>
      </c>
      <c r="W47" s="213">
        <v>12088</v>
      </c>
      <c r="X47" s="948">
        <v>17722</v>
      </c>
      <c r="Y47" s="948">
        <v>17722</v>
      </c>
    </row>
    <row r="48" spans="1:25" ht="12.75">
      <c r="A48" s="70">
        <v>40</v>
      </c>
      <c r="B48" s="67"/>
      <c r="C48" s="219"/>
      <c r="D48" s="220" t="s">
        <v>144</v>
      </c>
      <c r="E48" s="278" t="s">
        <v>195</v>
      </c>
      <c r="F48" s="376"/>
      <c r="G48" s="98"/>
      <c r="H48" s="378">
        <v>2300</v>
      </c>
      <c r="I48" s="376"/>
      <c r="J48" s="213">
        <v>2300</v>
      </c>
      <c r="K48" s="377"/>
      <c r="L48" s="208"/>
      <c r="M48" s="209"/>
      <c r="N48" s="209"/>
      <c r="O48" s="209"/>
      <c r="P48" s="209"/>
      <c r="Q48" s="379">
        <v>0</v>
      </c>
      <c r="R48" s="38"/>
      <c r="S48" s="213">
        <v>2300</v>
      </c>
      <c r="T48" s="213">
        <v>2300</v>
      </c>
      <c r="U48" s="213">
        <v>601</v>
      </c>
      <c r="V48" s="213">
        <v>2300</v>
      </c>
      <c r="W48" s="213">
        <v>2300</v>
      </c>
      <c r="X48" s="948">
        <v>3678</v>
      </c>
      <c r="Y48" s="948">
        <v>3678</v>
      </c>
    </row>
    <row r="49" spans="1:25" ht="12.75">
      <c r="A49" s="70">
        <v>41</v>
      </c>
      <c r="B49" s="67"/>
      <c r="C49" s="219"/>
      <c r="D49" s="220" t="s">
        <v>145</v>
      </c>
      <c r="E49" s="221" t="s">
        <v>303</v>
      </c>
      <c r="F49" s="376"/>
      <c r="G49" s="98"/>
      <c r="H49" s="378">
        <v>300</v>
      </c>
      <c r="I49" s="376"/>
      <c r="J49" s="213">
        <v>300</v>
      </c>
      <c r="K49" s="377"/>
      <c r="L49" s="208"/>
      <c r="M49" s="209"/>
      <c r="N49" s="209"/>
      <c r="O49" s="209"/>
      <c r="P49" s="209"/>
      <c r="Q49" s="379">
        <v>0</v>
      </c>
      <c r="R49" s="38"/>
      <c r="S49" s="213">
        <v>300</v>
      </c>
      <c r="T49" s="213">
        <v>300</v>
      </c>
      <c r="U49" s="213">
        <v>0</v>
      </c>
      <c r="V49" s="213">
        <v>300</v>
      </c>
      <c r="W49" s="213">
        <v>300</v>
      </c>
      <c r="X49" s="948">
        <v>0</v>
      </c>
      <c r="Y49" s="948">
        <v>0</v>
      </c>
    </row>
    <row r="50" spans="1:25" ht="12.75">
      <c r="A50" s="70">
        <v>42</v>
      </c>
      <c r="B50" s="67"/>
      <c r="C50" s="219"/>
      <c r="D50" s="220" t="s">
        <v>146</v>
      </c>
      <c r="E50" s="278" t="s">
        <v>196</v>
      </c>
      <c r="F50" s="376"/>
      <c r="G50" s="98"/>
      <c r="H50" s="378">
        <v>2600</v>
      </c>
      <c r="I50" s="376"/>
      <c r="J50" s="213">
        <v>2600</v>
      </c>
      <c r="K50" s="377"/>
      <c r="L50" s="208"/>
      <c r="M50" s="209"/>
      <c r="N50" s="209"/>
      <c r="O50" s="209"/>
      <c r="P50" s="209"/>
      <c r="Q50" s="379">
        <v>0</v>
      </c>
      <c r="R50" s="38"/>
      <c r="S50" s="213">
        <v>2600</v>
      </c>
      <c r="T50" s="213">
        <v>2600</v>
      </c>
      <c r="U50" s="213">
        <v>648</v>
      </c>
      <c r="V50" s="213">
        <v>2600</v>
      </c>
      <c r="W50" s="213">
        <v>2600</v>
      </c>
      <c r="X50" s="948">
        <v>2987</v>
      </c>
      <c r="Y50" s="948">
        <v>2987</v>
      </c>
    </row>
    <row r="51" spans="1:25" ht="12.75">
      <c r="A51" s="70">
        <v>43</v>
      </c>
      <c r="B51" s="67"/>
      <c r="C51" s="219"/>
      <c r="D51" s="220" t="s">
        <v>147</v>
      </c>
      <c r="E51" s="278" t="s">
        <v>304</v>
      </c>
      <c r="F51" s="376"/>
      <c r="G51" s="98"/>
      <c r="H51" s="378">
        <v>1000</v>
      </c>
      <c r="I51" s="376"/>
      <c r="J51" s="213">
        <v>1000</v>
      </c>
      <c r="K51" s="377"/>
      <c r="L51" s="208"/>
      <c r="M51" s="209"/>
      <c r="N51" s="209"/>
      <c r="O51" s="209"/>
      <c r="P51" s="209"/>
      <c r="Q51" s="379">
        <v>0</v>
      </c>
      <c r="R51" s="38"/>
      <c r="S51" s="213">
        <v>1000</v>
      </c>
      <c r="T51" s="213">
        <v>1000</v>
      </c>
      <c r="U51" s="213">
        <v>0</v>
      </c>
      <c r="V51" s="213">
        <v>1000</v>
      </c>
      <c r="W51" s="213">
        <v>1000</v>
      </c>
      <c r="X51" s="948">
        <v>495</v>
      </c>
      <c r="Y51" s="948">
        <v>495</v>
      </c>
    </row>
    <row r="52" spans="1:25" ht="12.75">
      <c r="A52" s="70">
        <v>44</v>
      </c>
      <c r="B52" s="67"/>
      <c r="C52" s="219"/>
      <c r="D52" s="220" t="s">
        <v>148</v>
      </c>
      <c r="E52" s="278" t="s">
        <v>315</v>
      </c>
      <c r="F52" s="376"/>
      <c r="G52" s="98"/>
      <c r="H52" s="378">
        <v>3000</v>
      </c>
      <c r="I52" s="376"/>
      <c r="J52" s="213">
        <v>3000</v>
      </c>
      <c r="K52" s="377"/>
      <c r="L52" s="208"/>
      <c r="M52" s="209"/>
      <c r="N52" s="209"/>
      <c r="O52" s="209"/>
      <c r="P52" s="209"/>
      <c r="Q52" s="379">
        <v>0</v>
      </c>
      <c r="R52" s="38"/>
      <c r="S52" s="213">
        <v>3000</v>
      </c>
      <c r="T52" s="213">
        <v>3000</v>
      </c>
      <c r="U52" s="213">
        <v>1109</v>
      </c>
      <c r="V52" s="213">
        <v>3000</v>
      </c>
      <c r="W52" s="213">
        <v>3000</v>
      </c>
      <c r="X52" s="948">
        <v>4465</v>
      </c>
      <c r="Y52" s="948">
        <v>4465</v>
      </c>
    </row>
    <row r="53" spans="1:25" ht="12.75">
      <c r="A53" s="70">
        <v>44</v>
      </c>
      <c r="B53" s="67"/>
      <c r="C53" s="219"/>
      <c r="D53" s="220" t="s">
        <v>149</v>
      </c>
      <c r="E53" s="278" t="s">
        <v>316</v>
      </c>
      <c r="F53" s="376"/>
      <c r="G53" s="98"/>
      <c r="H53" s="378">
        <v>216</v>
      </c>
      <c r="I53" s="376"/>
      <c r="J53" s="213">
        <v>216</v>
      </c>
      <c r="K53" s="377"/>
      <c r="L53" s="208"/>
      <c r="M53" s="209"/>
      <c r="N53" s="209"/>
      <c r="O53" s="209"/>
      <c r="P53" s="209"/>
      <c r="Q53" s="379">
        <v>0</v>
      </c>
      <c r="R53" s="38"/>
      <c r="S53" s="213">
        <v>216</v>
      </c>
      <c r="T53" s="213">
        <v>216</v>
      </c>
      <c r="U53" s="213">
        <v>28</v>
      </c>
      <c r="V53" s="213">
        <v>216</v>
      </c>
      <c r="W53" s="213">
        <v>216</v>
      </c>
      <c r="X53" s="948">
        <v>0</v>
      </c>
      <c r="Y53" s="948">
        <v>0</v>
      </c>
    </row>
    <row r="54" spans="1:26" ht="12.75">
      <c r="A54" s="70">
        <v>46</v>
      </c>
      <c r="B54" s="67"/>
      <c r="C54" s="219"/>
      <c r="D54" s="220" t="s">
        <v>150</v>
      </c>
      <c r="E54" s="278" t="s">
        <v>309</v>
      </c>
      <c r="F54" s="376"/>
      <c r="G54" s="98"/>
      <c r="H54" s="378">
        <v>0</v>
      </c>
      <c r="I54" s="376">
        <v>5000</v>
      </c>
      <c r="J54" s="213">
        <v>5000</v>
      </c>
      <c r="K54" s="377"/>
      <c r="L54" s="208"/>
      <c r="M54" s="209"/>
      <c r="N54" s="209"/>
      <c r="O54" s="209"/>
      <c r="P54" s="209"/>
      <c r="Q54" s="379">
        <v>0</v>
      </c>
      <c r="R54" s="38"/>
      <c r="S54" s="213">
        <v>5000</v>
      </c>
      <c r="T54" s="213">
        <v>5000</v>
      </c>
      <c r="U54" s="213">
        <v>1249</v>
      </c>
      <c r="V54" s="213">
        <v>9038</v>
      </c>
      <c r="W54" s="213">
        <v>9038</v>
      </c>
      <c r="X54" s="948">
        <v>14688</v>
      </c>
      <c r="Y54" s="948">
        <v>10150</v>
      </c>
      <c r="Z54" s="944">
        <v>64.8</v>
      </c>
    </row>
    <row r="55" spans="1:25" ht="12.75">
      <c r="A55" s="70">
        <v>47</v>
      </c>
      <c r="B55" s="67"/>
      <c r="C55" s="219"/>
      <c r="D55" s="220" t="s">
        <v>151</v>
      </c>
      <c r="E55" s="278" t="s">
        <v>407</v>
      </c>
      <c r="F55" s="376">
        <v>41006</v>
      </c>
      <c r="G55" s="98">
        <v>14434</v>
      </c>
      <c r="H55" s="378">
        <v>0</v>
      </c>
      <c r="I55" s="376"/>
      <c r="J55" s="112">
        <v>55440</v>
      </c>
      <c r="K55" s="377"/>
      <c r="L55" s="380"/>
      <c r="M55" s="98"/>
      <c r="N55" s="98"/>
      <c r="O55" s="98"/>
      <c r="P55" s="98"/>
      <c r="Q55" s="120">
        <v>0</v>
      </c>
      <c r="R55" s="38"/>
      <c r="S55" s="112">
        <v>55440</v>
      </c>
      <c r="T55" s="112">
        <v>55440</v>
      </c>
      <c r="U55" s="112">
        <v>9240</v>
      </c>
      <c r="V55" s="112">
        <v>36960</v>
      </c>
      <c r="W55" s="112">
        <v>36960</v>
      </c>
      <c r="X55" s="950">
        <v>55440</v>
      </c>
      <c r="Y55" s="950">
        <v>55440</v>
      </c>
    </row>
    <row r="56" spans="1:26" ht="12.75">
      <c r="A56" s="70">
        <v>48</v>
      </c>
      <c r="B56" s="67"/>
      <c r="C56" s="219"/>
      <c r="D56" s="220" t="s">
        <v>152</v>
      </c>
      <c r="E56" s="278" t="s">
        <v>429</v>
      </c>
      <c r="F56" s="376"/>
      <c r="G56" s="98"/>
      <c r="H56" s="378">
        <v>0</v>
      </c>
      <c r="I56" s="376">
        <v>1793</v>
      </c>
      <c r="J56" s="112">
        <v>1793</v>
      </c>
      <c r="K56" s="377"/>
      <c r="L56" s="380"/>
      <c r="M56" s="98"/>
      <c r="N56" s="98"/>
      <c r="O56" s="98"/>
      <c r="P56" s="98"/>
      <c r="Q56" s="120">
        <v>0</v>
      </c>
      <c r="R56" s="38"/>
      <c r="S56" s="112">
        <v>1793</v>
      </c>
      <c r="T56" s="112">
        <v>1793</v>
      </c>
      <c r="U56" s="112">
        <v>531</v>
      </c>
      <c r="V56" s="112">
        <v>1200</v>
      </c>
      <c r="W56" s="112">
        <v>1200</v>
      </c>
      <c r="X56" s="950">
        <v>846</v>
      </c>
      <c r="Y56" s="950">
        <v>846</v>
      </c>
      <c r="Z56" s="944">
        <v>846</v>
      </c>
    </row>
    <row r="57" spans="1:25" ht="12.75">
      <c r="A57" s="70">
        <v>49</v>
      </c>
      <c r="B57" s="67"/>
      <c r="C57" s="219"/>
      <c r="D57" s="220" t="s">
        <v>15</v>
      </c>
      <c r="E57" s="278" t="s">
        <v>345</v>
      </c>
      <c r="F57" s="376"/>
      <c r="G57" s="98"/>
      <c r="H57" s="378">
        <v>3520</v>
      </c>
      <c r="I57" s="376"/>
      <c r="J57" s="112">
        <v>3520</v>
      </c>
      <c r="K57" s="377"/>
      <c r="L57" s="380"/>
      <c r="M57" s="98"/>
      <c r="N57" s="98"/>
      <c r="O57" s="98"/>
      <c r="P57" s="98"/>
      <c r="Q57" s="120">
        <v>0</v>
      </c>
      <c r="R57" s="38"/>
      <c r="S57" s="112">
        <v>3520</v>
      </c>
      <c r="T57" s="112">
        <v>3520</v>
      </c>
      <c r="U57" s="112">
        <v>1007</v>
      </c>
      <c r="V57" s="112">
        <v>3104</v>
      </c>
      <c r="W57" s="112">
        <v>3104</v>
      </c>
      <c r="X57" s="950">
        <v>3232</v>
      </c>
      <c r="Y57" s="950">
        <v>3232</v>
      </c>
    </row>
    <row r="58" spans="1:25" ht="12.75">
      <c r="A58" s="70">
        <v>50</v>
      </c>
      <c r="B58" s="67"/>
      <c r="C58" s="219"/>
      <c r="D58" s="220" t="s">
        <v>16</v>
      </c>
      <c r="E58" s="278" t="s">
        <v>502</v>
      </c>
      <c r="F58" s="376"/>
      <c r="G58" s="98"/>
      <c r="H58" s="378">
        <v>0</v>
      </c>
      <c r="I58" s="376"/>
      <c r="J58" s="112">
        <v>0</v>
      </c>
      <c r="K58" s="377"/>
      <c r="L58" s="380"/>
      <c r="M58" s="98"/>
      <c r="N58" s="98"/>
      <c r="O58" s="98"/>
      <c r="P58" s="98"/>
      <c r="Q58" s="120">
        <v>0</v>
      </c>
      <c r="R58" s="38"/>
      <c r="S58" s="112">
        <v>0</v>
      </c>
      <c r="T58" s="112">
        <v>0</v>
      </c>
      <c r="U58" s="112">
        <v>964</v>
      </c>
      <c r="V58" s="112">
        <v>9000</v>
      </c>
      <c r="W58" s="112">
        <v>9000</v>
      </c>
      <c r="X58" s="950">
        <v>9150</v>
      </c>
      <c r="Y58" s="950">
        <v>9150</v>
      </c>
    </row>
    <row r="59" spans="1:25" ht="12.75">
      <c r="A59" s="70">
        <v>51</v>
      </c>
      <c r="B59" s="67"/>
      <c r="C59" s="219"/>
      <c r="D59" s="220" t="s">
        <v>18</v>
      </c>
      <c r="E59" s="278" t="s">
        <v>555</v>
      </c>
      <c r="F59" s="376"/>
      <c r="G59" s="98"/>
      <c r="H59" s="378">
        <v>0</v>
      </c>
      <c r="I59" s="376"/>
      <c r="J59" s="112">
        <v>0</v>
      </c>
      <c r="K59" s="377"/>
      <c r="L59" s="380"/>
      <c r="M59" s="98"/>
      <c r="N59" s="98"/>
      <c r="O59" s="98"/>
      <c r="P59" s="98"/>
      <c r="Q59" s="120">
        <v>0</v>
      </c>
      <c r="R59" s="38"/>
      <c r="S59" s="112">
        <v>0</v>
      </c>
      <c r="T59" s="112"/>
      <c r="U59" s="112"/>
      <c r="V59" s="112">
        <v>0</v>
      </c>
      <c r="W59" s="112">
        <v>0</v>
      </c>
      <c r="X59" s="950">
        <v>374</v>
      </c>
      <c r="Y59" s="950">
        <v>374</v>
      </c>
    </row>
    <row r="60" spans="1:25" ht="12.75">
      <c r="A60" s="70">
        <v>52</v>
      </c>
      <c r="B60" s="67"/>
      <c r="C60" s="219"/>
      <c r="D60" s="220" t="s">
        <v>18</v>
      </c>
      <c r="E60" s="278" t="s">
        <v>544</v>
      </c>
      <c r="F60" s="376"/>
      <c r="G60" s="98"/>
      <c r="H60" s="378">
        <v>0</v>
      </c>
      <c r="I60" s="376"/>
      <c r="J60" s="112">
        <v>0</v>
      </c>
      <c r="K60" s="377"/>
      <c r="L60" s="380"/>
      <c r="M60" s="98"/>
      <c r="N60" s="98"/>
      <c r="O60" s="98"/>
      <c r="P60" s="98"/>
      <c r="Q60" s="120">
        <v>0</v>
      </c>
      <c r="R60" s="38"/>
      <c r="S60" s="112">
        <v>0</v>
      </c>
      <c r="T60" s="112">
        <v>0</v>
      </c>
      <c r="U60" s="112">
        <v>0</v>
      </c>
      <c r="V60" s="112">
        <v>0</v>
      </c>
      <c r="W60" s="112">
        <v>0</v>
      </c>
      <c r="X60" s="950">
        <v>6528</v>
      </c>
      <c r="Y60" s="950">
        <v>6528</v>
      </c>
    </row>
    <row r="61" spans="1:25" ht="12.75">
      <c r="A61" s="70">
        <v>53</v>
      </c>
      <c r="B61" s="67"/>
      <c r="C61" s="219"/>
      <c r="D61" s="220" t="s">
        <v>19</v>
      </c>
      <c r="E61" s="278" t="s">
        <v>349</v>
      </c>
      <c r="F61" s="376"/>
      <c r="G61" s="98"/>
      <c r="H61" s="378">
        <v>1800</v>
      </c>
      <c r="I61" s="376"/>
      <c r="J61" s="112">
        <v>1800</v>
      </c>
      <c r="K61" s="377"/>
      <c r="L61" s="380"/>
      <c r="M61" s="98"/>
      <c r="N61" s="98"/>
      <c r="O61" s="98"/>
      <c r="P61" s="98"/>
      <c r="Q61" s="120">
        <v>0</v>
      </c>
      <c r="R61" s="38"/>
      <c r="S61" s="112">
        <v>1800</v>
      </c>
      <c r="T61" s="112">
        <v>1800</v>
      </c>
      <c r="U61" s="112">
        <v>1659</v>
      </c>
      <c r="V61" s="112">
        <v>1800</v>
      </c>
      <c r="W61" s="112">
        <v>1800</v>
      </c>
      <c r="X61" s="950">
        <v>3332</v>
      </c>
      <c r="Y61" s="950">
        <v>3332</v>
      </c>
    </row>
    <row r="62" spans="1:25" ht="12.75">
      <c r="A62" s="70">
        <v>54</v>
      </c>
      <c r="B62" s="67"/>
      <c r="C62" s="219"/>
      <c r="D62" s="220" t="s">
        <v>20</v>
      </c>
      <c r="E62" s="278" t="s">
        <v>463</v>
      </c>
      <c r="F62" s="376"/>
      <c r="G62" s="98"/>
      <c r="H62" s="378">
        <v>1200</v>
      </c>
      <c r="I62" s="376"/>
      <c r="J62" s="112">
        <v>1200</v>
      </c>
      <c r="K62" s="377"/>
      <c r="L62" s="380"/>
      <c r="M62" s="98"/>
      <c r="N62" s="98"/>
      <c r="O62" s="98"/>
      <c r="P62" s="98"/>
      <c r="Q62" s="120">
        <v>0</v>
      </c>
      <c r="R62" s="38"/>
      <c r="S62" s="112">
        <v>1200</v>
      </c>
      <c r="T62" s="112">
        <v>1200</v>
      </c>
      <c r="U62" s="112">
        <v>0</v>
      </c>
      <c r="V62" s="112">
        <v>1200</v>
      </c>
      <c r="W62" s="112">
        <v>1200</v>
      </c>
      <c r="X62" s="950">
        <v>1200</v>
      </c>
      <c r="Y62" s="950">
        <v>1200</v>
      </c>
    </row>
    <row r="63" spans="1:25" ht="12.75">
      <c r="A63" s="70">
        <v>55</v>
      </c>
      <c r="B63" s="67"/>
      <c r="C63" s="219"/>
      <c r="D63" s="220" t="s">
        <v>10</v>
      </c>
      <c r="E63" s="278" t="s">
        <v>540</v>
      </c>
      <c r="F63" s="376">
        <v>11000</v>
      </c>
      <c r="G63" s="98">
        <v>3850</v>
      </c>
      <c r="H63" s="378"/>
      <c r="I63" s="376"/>
      <c r="J63" s="112">
        <v>14850</v>
      </c>
      <c r="K63" s="377"/>
      <c r="L63" s="380"/>
      <c r="M63" s="98"/>
      <c r="N63" s="98"/>
      <c r="O63" s="98"/>
      <c r="P63" s="98"/>
      <c r="Q63" s="120">
        <v>0</v>
      </c>
      <c r="R63" s="38"/>
      <c r="S63" s="112">
        <v>14850</v>
      </c>
      <c r="T63" s="112">
        <v>14850</v>
      </c>
      <c r="U63" s="112">
        <v>0</v>
      </c>
      <c r="V63" s="112">
        <v>14850</v>
      </c>
      <c r="W63" s="112">
        <v>11137</v>
      </c>
      <c r="X63" s="950">
        <v>11138</v>
      </c>
      <c r="Y63" s="950">
        <v>11138</v>
      </c>
    </row>
    <row r="64" spans="1:25" ht="12.75">
      <c r="A64" s="70">
        <v>56</v>
      </c>
      <c r="B64" s="67"/>
      <c r="C64" s="219"/>
      <c r="D64" s="220" t="s">
        <v>76</v>
      </c>
      <c r="E64" s="278" t="s">
        <v>465</v>
      </c>
      <c r="F64" s="376"/>
      <c r="G64" s="98"/>
      <c r="H64" s="378">
        <v>3000</v>
      </c>
      <c r="I64" s="376"/>
      <c r="J64" s="112">
        <v>3000</v>
      </c>
      <c r="K64" s="377"/>
      <c r="L64" s="380"/>
      <c r="M64" s="98"/>
      <c r="N64" s="98"/>
      <c r="O64" s="98"/>
      <c r="P64" s="98"/>
      <c r="Q64" s="120">
        <v>0</v>
      </c>
      <c r="R64" s="38"/>
      <c r="S64" s="112">
        <v>3000</v>
      </c>
      <c r="T64" s="112">
        <v>3000</v>
      </c>
      <c r="U64" s="112">
        <v>0</v>
      </c>
      <c r="V64" s="112">
        <v>3000</v>
      </c>
      <c r="W64" s="112">
        <v>3000</v>
      </c>
      <c r="X64" s="950">
        <v>3000</v>
      </c>
      <c r="Y64" s="950">
        <v>3000</v>
      </c>
    </row>
    <row r="65" spans="1:25" ht="12.75">
      <c r="A65" s="70">
        <v>57</v>
      </c>
      <c r="B65" s="67"/>
      <c r="C65" s="219"/>
      <c r="D65" s="220" t="s">
        <v>77</v>
      </c>
      <c r="E65" s="278" t="s">
        <v>459</v>
      </c>
      <c r="F65" s="376"/>
      <c r="G65" s="98"/>
      <c r="H65" s="378"/>
      <c r="I65" s="376"/>
      <c r="J65" s="112"/>
      <c r="K65" s="377"/>
      <c r="L65" s="380"/>
      <c r="M65" s="98"/>
      <c r="N65" s="98"/>
      <c r="O65" s="98"/>
      <c r="P65" s="98">
        <v>19600</v>
      </c>
      <c r="Q65" s="120">
        <v>19600</v>
      </c>
      <c r="R65" s="38"/>
      <c r="S65" s="112">
        <v>19600</v>
      </c>
      <c r="T65" s="112">
        <v>19600</v>
      </c>
      <c r="U65" s="112">
        <v>0</v>
      </c>
      <c r="V65" s="112">
        <v>19600</v>
      </c>
      <c r="W65" s="112">
        <v>19600</v>
      </c>
      <c r="X65" s="950">
        <v>19600</v>
      </c>
      <c r="Y65" s="950">
        <v>18939</v>
      </c>
    </row>
    <row r="66" spans="1:25" ht="12.75">
      <c r="A66" s="70">
        <v>58</v>
      </c>
      <c r="B66" s="67"/>
      <c r="C66" s="219"/>
      <c r="D66" s="220" t="s">
        <v>2</v>
      </c>
      <c r="E66" s="278" t="s">
        <v>467</v>
      </c>
      <c r="F66" s="376"/>
      <c r="G66" s="98"/>
      <c r="H66" s="378">
        <v>4321</v>
      </c>
      <c r="I66" s="376"/>
      <c r="J66" s="112">
        <v>4321</v>
      </c>
      <c r="K66" s="377"/>
      <c r="L66" s="380"/>
      <c r="M66" s="98"/>
      <c r="N66" s="98"/>
      <c r="O66" s="98"/>
      <c r="P66" s="98"/>
      <c r="Q66" s="120">
        <v>0</v>
      </c>
      <c r="R66" s="38"/>
      <c r="S66" s="120">
        <v>4321</v>
      </c>
      <c r="T66" s="120">
        <v>4321</v>
      </c>
      <c r="U66" s="120">
        <v>0</v>
      </c>
      <c r="V66" s="120">
        <v>4321</v>
      </c>
      <c r="W66" s="120">
        <v>4321</v>
      </c>
      <c r="X66" s="951">
        <v>4321</v>
      </c>
      <c r="Y66" s="951">
        <v>0</v>
      </c>
    </row>
    <row r="67" spans="1:25" ht="12.75">
      <c r="A67" s="70">
        <v>59</v>
      </c>
      <c r="B67" s="67"/>
      <c r="C67" s="219"/>
      <c r="D67" s="220" t="s">
        <v>474</v>
      </c>
      <c r="E67" s="278" t="s">
        <v>545</v>
      </c>
      <c r="F67" s="376"/>
      <c r="G67" s="98"/>
      <c r="H67" s="378">
        <v>0</v>
      </c>
      <c r="I67" s="376"/>
      <c r="J67" s="112">
        <v>0</v>
      </c>
      <c r="K67" s="377"/>
      <c r="L67" s="380"/>
      <c r="M67" s="98"/>
      <c r="N67" s="98"/>
      <c r="O67" s="98"/>
      <c r="P67" s="98"/>
      <c r="Q67" s="120">
        <v>0</v>
      </c>
      <c r="R67" s="38"/>
      <c r="S67" s="120">
        <v>0</v>
      </c>
      <c r="T67" s="120">
        <v>0</v>
      </c>
      <c r="U67" s="120"/>
      <c r="V67" s="120">
        <v>0</v>
      </c>
      <c r="W67" s="120">
        <v>0</v>
      </c>
      <c r="X67" s="951">
        <v>10000</v>
      </c>
      <c r="Y67" s="951">
        <v>10000</v>
      </c>
    </row>
    <row r="68" spans="1:25" ht="12.75">
      <c r="A68" s="70">
        <v>60</v>
      </c>
      <c r="B68" s="67"/>
      <c r="C68" s="219"/>
      <c r="D68" s="220" t="s">
        <v>546</v>
      </c>
      <c r="E68" s="278" t="s">
        <v>556</v>
      </c>
      <c r="F68" s="376"/>
      <c r="G68" s="98"/>
      <c r="H68" s="378">
        <v>0</v>
      </c>
      <c r="I68" s="376"/>
      <c r="J68" s="112">
        <v>0</v>
      </c>
      <c r="K68" s="377"/>
      <c r="L68" s="380"/>
      <c r="M68" s="98"/>
      <c r="N68" s="98"/>
      <c r="O68" s="98"/>
      <c r="P68" s="98"/>
      <c r="Q68" s="120">
        <v>0</v>
      </c>
      <c r="R68" s="38"/>
      <c r="S68" s="120">
        <v>0</v>
      </c>
      <c r="T68" s="120">
        <v>0</v>
      </c>
      <c r="U68" s="120"/>
      <c r="V68" s="120">
        <v>0</v>
      </c>
      <c r="W68" s="120">
        <v>0</v>
      </c>
      <c r="X68" s="951">
        <v>22982</v>
      </c>
      <c r="Y68" s="951">
        <v>4629</v>
      </c>
    </row>
    <row r="69" spans="1:25" ht="12.75">
      <c r="A69" s="70">
        <v>61</v>
      </c>
      <c r="B69" s="67"/>
      <c r="C69" s="219"/>
      <c r="D69" s="220" t="s">
        <v>474</v>
      </c>
      <c r="E69" s="278" t="s">
        <v>560</v>
      </c>
      <c r="F69" s="376"/>
      <c r="G69" s="98"/>
      <c r="H69" s="378">
        <v>0</v>
      </c>
      <c r="I69" s="376"/>
      <c r="J69" s="112">
        <v>0</v>
      </c>
      <c r="K69" s="377"/>
      <c r="L69" s="380"/>
      <c r="M69" s="98"/>
      <c r="N69" s="98"/>
      <c r="O69" s="98"/>
      <c r="P69" s="98"/>
      <c r="Q69" s="120">
        <v>0</v>
      </c>
      <c r="R69" s="38"/>
      <c r="S69" s="120">
        <v>0</v>
      </c>
      <c r="T69" s="120"/>
      <c r="U69" s="120"/>
      <c r="V69" s="120">
        <v>0</v>
      </c>
      <c r="W69" s="120">
        <v>0</v>
      </c>
      <c r="X69" s="951">
        <v>13426</v>
      </c>
      <c r="Y69" s="951">
        <v>13426</v>
      </c>
    </row>
    <row r="70" spans="1:25" ht="12.75">
      <c r="A70" s="70">
        <v>62</v>
      </c>
      <c r="B70" s="67"/>
      <c r="C70" s="219"/>
      <c r="D70" s="220" t="s">
        <v>474</v>
      </c>
      <c r="E70" s="278" t="s">
        <v>475</v>
      </c>
      <c r="F70" s="376"/>
      <c r="G70" s="98"/>
      <c r="H70" s="378"/>
      <c r="I70" s="376"/>
      <c r="J70" s="112">
        <v>0</v>
      </c>
      <c r="K70" s="377"/>
      <c r="L70" s="380"/>
      <c r="M70" s="98"/>
      <c r="N70" s="98"/>
      <c r="O70" s="98"/>
      <c r="P70" s="98"/>
      <c r="Q70" s="120">
        <v>0</v>
      </c>
      <c r="R70" s="38"/>
      <c r="S70" s="120">
        <v>0</v>
      </c>
      <c r="T70" s="120">
        <v>112706</v>
      </c>
      <c r="U70" s="906">
        <v>0</v>
      </c>
      <c r="V70" s="120">
        <v>112706</v>
      </c>
      <c r="W70" s="120">
        <v>112706</v>
      </c>
      <c r="X70" s="951">
        <v>112706</v>
      </c>
      <c r="Y70" s="951">
        <v>0</v>
      </c>
    </row>
    <row r="71" spans="1:25" ht="12.75">
      <c r="A71" s="70">
        <v>63</v>
      </c>
      <c r="B71" s="67"/>
      <c r="C71" s="633" t="s">
        <v>370</v>
      </c>
      <c r="D71" s="634"/>
      <c r="E71" s="635" t="s">
        <v>404</v>
      </c>
      <c r="F71" s="529">
        <v>0</v>
      </c>
      <c r="G71" s="539">
        <v>0</v>
      </c>
      <c r="H71" s="539">
        <v>3000</v>
      </c>
      <c r="I71" s="539">
        <v>20000</v>
      </c>
      <c r="J71" s="583">
        <v>23000</v>
      </c>
      <c r="K71" s="584"/>
      <c r="L71" s="589"/>
      <c r="M71" s="539"/>
      <c r="N71" s="539"/>
      <c r="O71" s="539"/>
      <c r="P71" s="539"/>
      <c r="Q71" s="583">
        <f>SUM(L71:P71)</f>
        <v>0</v>
      </c>
      <c r="R71" s="587"/>
      <c r="S71" s="543">
        <v>23000</v>
      </c>
      <c r="T71" s="543">
        <v>23000</v>
      </c>
      <c r="U71" s="543">
        <v>559</v>
      </c>
      <c r="V71" s="543">
        <v>23000</v>
      </c>
      <c r="W71" s="543">
        <v>23000</v>
      </c>
      <c r="X71" s="543">
        <v>12076</v>
      </c>
      <c r="Y71" s="543">
        <v>12076</v>
      </c>
    </row>
    <row r="72" spans="1:25" ht="12.75">
      <c r="A72" s="70">
        <v>64</v>
      </c>
      <c r="B72" s="67"/>
      <c r="C72" s="219"/>
      <c r="D72" s="220" t="s">
        <v>22</v>
      </c>
      <c r="E72" s="278" t="s">
        <v>405</v>
      </c>
      <c r="F72" s="376">
        <v>0</v>
      </c>
      <c r="G72" s="98">
        <v>0</v>
      </c>
      <c r="H72" s="378">
        <v>0</v>
      </c>
      <c r="I72" s="376">
        <v>20000</v>
      </c>
      <c r="J72" s="112">
        <v>20000</v>
      </c>
      <c r="K72" s="377">
        <v>18480</v>
      </c>
      <c r="L72" s="380"/>
      <c r="M72" s="98"/>
      <c r="N72" s="98"/>
      <c r="O72" s="98"/>
      <c r="P72" s="98"/>
      <c r="Q72" s="120">
        <v>0</v>
      </c>
      <c r="R72" s="38"/>
      <c r="S72" s="381">
        <v>20000</v>
      </c>
      <c r="T72" s="381">
        <v>20000</v>
      </c>
      <c r="U72" s="381">
        <v>0</v>
      </c>
      <c r="V72" s="381">
        <v>20000</v>
      </c>
      <c r="W72" s="381">
        <v>20000</v>
      </c>
      <c r="X72" s="952">
        <v>10000</v>
      </c>
      <c r="Y72" s="958">
        <v>10000</v>
      </c>
    </row>
    <row r="73" spans="1:25" ht="12.75">
      <c r="A73" s="70">
        <v>65</v>
      </c>
      <c r="B73" s="67"/>
      <c r="C73" s="219"/>
      <c r="D73" s="220" t="s">
        <v>23</v>
      </c>
      <c r="E73" s="278" t="s">
        <v>408</v>
      </c>
      <c r="F73" s="376">
        <v>0</v>
      </c>
      <c r="G73" s="98">
        <v>0</v>
      </c>
      <c r="H73" s="378">
        <v>3000</v>
      </c>
      <c r="I73" s="376">
        <v>0</v>
      </c>
      <c r="J73" s="112">
        <v>3000</v>
      </c>
      <c r="K73" s="377"/>
      <c r="L73" s="380"/>
      <c r="M73" s="98"/>
      <c r="N73" s="98"/>
      <c r="O73" s="98"/>
      <c r="P73" s="98"/>
      <c r="Q73" s="120">
        <v>0</v>
      </c>
      <c r="R73" s="38"/>
      <c r="S73" s="381">
        <v>3000</v>
      </c>
      <c r="T73" s="381">
        <v>3000</v>
      </c>
      <c r="U73" s="381">
        <v>559</v>
      </c>
      <c r="V73" s="381">
        <v>3000</v>
      </c>
      <c r="W73" s="381">
        <v>3000</v>
      </c>
      <c r="X73" s="952">
        <v>2076</v>
      </c>
      <c r="Y73" s="952">
        <v>2076</v>
      </c>
    </row>
    <row r="74" spans="1:115" s="134" customFormat="1" ht="12.75">
      <c r="A74" s="132">
        <v>66</v>
      </c>
      <c r="B74" s="128"/>
      <c r="C74" s="590" t="s">
        <v>369</v>
      </c>
      <c r="D74" s="591"/>
      <c r="E74" s="592" t="s">
        <v>372</v>
      </c>
      <c r="F74" s="593">
        <v>11700</v>
      </c>
      <c r="G74" s="593">
        <v>4118</v>
      </c>
      <c r="H74" s="593">
        <v>3139</v>
      </c>
      <c r="I74" s="594">
        <v>0</v>
      </c>
      <c r="J74" s="595">
        <v>18957</v>
      </c>
      <c r="K74" s="596"/>
      <c r="L74" s="597"/>
      <c r="M74" s="598"/>
      <c r="N74" s="598"/>
      <c r="O74" s="598"/>
      <c r="P74" s="598"/>
      <c r="Q74" s="599">
        <v>0</v>
      </c>
      <c r="R74" s="600"/>
      <c r="S74" s="601">
        <v>18957</v>
      </c>
      <c r="T74" s="601">
        <v>18957</v>
      </c>
      <c r="U74" s="601">
        <v>6415</v>
      </c>
      <c r="V74" s="601">
        <v>18957</v>
      </c>
      <c r="W74" s="601">
        <v>18957</v>
      </c>
      <c r="X74" s="601">
        <v>23989</v>
      </c>
      <c r="Y74" s="601">
        <v>23989</v>
      </c>
      <c r="Z74" s="508"/>
      <c r="AA74" s="508"/>
      <c r="AB74" s="508"/>
      <c r="AC74" s="508"/>
      <c r="AD74" s="508"/>
      <c r="AE74" s="508"/>
      <c r="AF74" s="508"/>
      <c r="AG74" s="508"/>
      <c r="AH74" s="508"/>
      <c r="AI74" s="508"/>
      <c r="AJ74" s="508"/>
      <c r="AK74" s="508"/>
      <c r="AL74" s="508"/>
      <c r="AM74" s="508"/>
      <c r="AN74" s="508"/>
      <c r="AO74" s="508"/>
      <c r="AP74" s="508"/>
      <c r="AQ74" s="508"/>
      <c r="AR74" s="508"/>
      <c r="AS74" s="508"/>
      <c r="AT74" s="508"/>
      <c r="AU74" s="508"/>
      <c r="AV74" s="508"/>
      <c r="AW74" s="508"/>
      <c r="AX74" s="508"/>
      <c r="AY74" s="508"/>
      <c r="AZ74" s="508"/>
      <c r="BA74" s="508"/>
      <c r="BB74" s="508"/>
      <c r="BC74" s="508"/>
      <c r="BD74" s="508"/>
      <c r="BE74" s="508"/>
      <c r="BF74" s="508"/>
      <c r="BG74" s="508"/>
      <c r="BH74" s="508"/>
      <c r="BI74" s="508"/>
      <c r="BJ74" s="508"/>
      <c r="BK74" s="508"/>
      <c r="BL74" s="508"/>
      <c r="BM74" s="508"/>
      <c r="BN74" s="508"/>
      <c r="BO74" s="508"/>
      <c r="BP74" s="508"/>
      <c r="BQ74" s="508"/>
      <c r="BR74" s="508"/>
      <c r="BS74" s="508"/>
      <c r="BT74" s="508"/>
      <c r="BU74" s="508"/>
      <c r="BV74" s="508"/>
      <c r="BW74" s="508"/>
      <c r="BX74" s="508"/>
      <c r="BY74" s="508"/>
      <c r="BZ74" s="508"/>
      <c r="CA74" s="508"/>
      <c r="CB74" s="508"/>
      <c r="CC74" s="508"/>
      <c r="CD74" s="508"/>
      <c r="CE74" s="508"/>
      <c r="CF74" s="508"/>
      <c r="CG74" s="508"/>
      <c r="CH74" s="508"/>
      <c r="CI74" s="508"/>
      <c r="CJ74" s="508"/>
      <c r="CK74" s="508"/>
      <c r="CL74" s="508"/>
      <c r="CM74" s="508"/>
      <c r="CN74" s="508"/>
      <c r="CO74" s="508"/>
      <c r="CP74" s="508"/>
      <c r="CQ74" s="508"/>
      <c r="CR74" s="508"/>
      <c r="CS74" s="508"/>
      <c r="CT74" s="508"/>
      <c r="CU74" s="508"/>
      <c r="CV74" s="508"/>
      <c r="CW74" s="508"/>
      <c r="CX74" s="508"/>
      <c r="CY74" s="508"/>
      <c r="CZ74" s="508"/>
      <c r="DA74" s="508"/>
      <c r="DB74" s="508"/>
      <c r="DC74" s="508"/>
      <c r="DD74" s="508"/>
      <c r="DE74" s="508"/>
      <c r="DF74" s="508"/>
      <c r="DG74" s="508"/>
      <c r="DH74" s="508"/>
      <c r="DI74" s="508"/>
      <c r="DJ74" s="508"/>
      <c r="DK74" s="508"/>
    </row>
    <row r="75" spans="1:25" ht="12.75">
      <c r="A75" s="70">
        <v>67</v>
      </c>
      <c r="B75" s="67"/>
      <c r="C75" s="219"/>
      <c r="D75" s="220" t="s">
        <v>22</v>
      </c>
      <c r="E75" s="278" t="s">
        <v>183</v>
      </c>
      <c r="F75" s="222">
        <v>11700</v>
      </c>
      <c r="G75" s="223">
        <v>4118</v>
      </c>
      <c r="H75" s="224"/>
      <c r="I75" s="222"/>
      <c r="J75" s="175">
        <v>15818</v>
      </c>
      <c r="K75" s="226"/>
      <c r="L75" s="236"/>
      <c r="M75" s="228"/>
      <c r="N75" s="228"/>
      <c r="O75" s="228"/>
      <c r="P75" s="228"/>
      <c r="Q75" s="230">
        <v>0</v>
      </c>
      <c r="R75" s="179"/>
      <c r="S75" s="367">
        <v>15818</v>
      </c>
      <c r="T75" s="367">
        <v>15818</v>
      </c>
      <c r="U75" s="367">
        <v>5530</v>
      </c>
      <c r="V75" s="367">
        <v>15818</v>
      </c>
      <c r="W75" s="367">
        <v>15818</v>
      </c>
      <c r="X75" s="957">
        <v>18684</v>
      </c>
      <c r="Y75" s="957">
        <v>18684</v>
      </c>
    </row>
    <row r="76" spans="1:25" ht="12.75">
      <c r="A76" s="70">
        <v>68</v>
      </c>
      <c r="B76" s="67"/>
      <c r="C76" s="219"/>
      <c r="D76" s="220" t="s">
        <v>23</v>
      </c>
      <c r="E76" s="278" t="s">
        <v>203</v>
      </c>
      <c r="F76" s="222"/>
      <c r="G76" s="223"/>
      <c r="H76" s="224"/>
      <c r="I76" s="222"/>
      <c r="J76" s="175"/>
      <c r="K76" s="226"/>
      <c r="L76" s="251"/>
      <c r="M76" s="247"/>
      <c r="N76" s="247"/>
      <c r="O76" s="247"/>
      <c r="P76" s="247"/>
      <c r="Q76" s="250"/>
      <c r="R76" s="179"/>
      <c r="S76" s="367"/>
      <c r="T76" s="367"/>
      <c r="U76" s="367"/>
      <c r="V76" s="367"/>
      <c r="W76" s="367"/>
      <c r="X76" s="953"/>
      <c r="Y76" s="953"/>
    </row>
    <row r="77" spans="1:25" ht="12.75">
      <c r="A77" s="70">
        <v>69</v>
      </c>
      <c r="B77" s="67"/>
      <c r="C77" s="219"/>
      <c r="D77" s="220" t="s">
        <v>24</v>
      </c>
      <c r="E77" s="278" t="s">
        <v>195</v>
      </c>
      <c r="F77" s="222"/>
      <c r="G77" s="223"/>
      <c r="H77" s="224">
        <v>236</v>
      </c>
      <c r="I77" s="222"/>
      <c r="J77" s="175">
        <v>236</v>
      </c>
      <c r="K77" s="226"/>
      <c r="L77" s="251"/>
      <c r="M77" s="247"/>
      <c r="N77" s="247"/>
      <c r="O77" s="247"/>
      <c r="P77" s="247"/>
      <c r="Q77" s="250">
        <v>0</v>
      </c>
      <c r="R77" s="179"/>
      <c r="S77" s="367">
        <v>236</v>
      </c>
      <c r="T77" s="367">
        <v>236</v>
      </c>
      <c r="U77" s="367">
        <v>0</v>
      </c>
      <c r="V77" s="367">
        <v>236</v>
      </c>
      <c r="W77" s="367">
        <v>236</v>
      </c>
      <c r="X77" s="953">
        <v>0</v>
      </c>
      <c r="Y77" s="953">
        <v>0</v>
      </c>
    </row>
    <row r="78" spans="1:25" ht="12.75">
      <c r="A78" s="70">
        <v>70</v>
      </c>
      <c r="B78" s="67"/>
      <c r="C78" s="219"/>
      <c r="D78" s="220" t="s">
        <v>25</v>
      </c>
      <c r="E78" s="278" t="s">
        <v>170</v>
      </c>
      <c r="F78" s="222"/>
      <c r="G78" s="223"/>
      <c r="H78" s="224">
        <v>1200</v>
      </c>
      <c r="I78" s="222"/>
      <c r="J78" s="175">
        <v>1200</v>
      </c>
      <c r="K78" s="226"/>
      <c r="L78" s="251"/>
      <c r="M78" s="247"/>
      <c r="N78" s="247"/>
      <c r="O78" s="247"/>
      <c r="P78" s="247"/>
      <c r="Q78" s="250">
        <v>0</v>
      </c>
      <c r="R78" s="179"/>
      <c r="S78" s="367">
        <v>1200</v>
      </c>
      <c r="T78" s="367">
        <v>1200</v>
      </c>
      <c r="U78" s="367">
        <v>193</v>
      </c>
      <c r="V78" s="367">
        <v>1200</v>
      </c>
      <c r="W78" s="367">
        <v>1200</v>
      </c>
      <c r="X78" s="953">
        <v>885</v>
      </c>
      <c r="Y78" s="953">
        <v>885</v>
      </c>
    </row>
    <row r="79" spans="1:25" ht="12.75">
      <c r="A79" s="70">
        <v>71</v>
      </c>
      <c r="B79" s="67"/>
      <c r="C79" s="219"/>
      <c r="D79" s="220" t="s">
        <v>26</v>
      </c>
      <c r="E79" s="278" t="s">
        <v>428</v>
      </c>
      <c r="F79" s="222"/>
      <c r="G79" s="223"/>
      <c r="H79" s="224">
        <v>600</v>
      </c>
      <c r="I79" s="222"/>
      <c r="J79" s="175">
        <v>600</v>
      </c>
      <c r="K79" s="226"/>
      <c r="L79" s="251"/>
      <c r="M79" s="247"/>
      <c r="N79" s="247"/>
      <c r="O79" s="247"/>
      <c r="P79" s="247"/>
      <c r="Q79" s="250">
        <v>0</v>
      </c>
      <c r="R79" s="179"/>
      <c r="S79" s="367">
        <v>600</v>
      </c>
      <c r="T79" s="367">
        <v>600</v>
      </c>
      <c r="U79" s="367">
        <v>152</v>
      </c>
      <c r="V79" s="367">
        <v>600</v>
      </c>
      <c r="W79" s="367">
        <v>600</v>
      </c>
      <c r="X79" s="953">
        <v>804</v>
      </c>
      <c r="Y79" s="953">
        <v>804</v>
      </c>
    </row>
    <row r="80" spans="1:25" ht="12.75">
      <c r="A80" s="70">
        <v>72</v>
      </c>
      <c r="B80" s="67"/>
      <c r="C80" s="219"/>
      <c r="D80" s="220" t="s">
        <v>122</v>
      </c>
      <c r="E80" s="278" t="s">
        <v>202</v>
      </c>
      <c r="F80" s="222"/>
      <c r="G80" s="223"/>
      <c r="H80" s="224">
        <v>1000</v>
      </c>
      <c r="I80" s="222"/>
      <c r="J80" s="175">
        <v>1000</v>
      </c>
      <c r="K80" s="226"/>
      <c r="L80" s="251"/>
      <c r="M80" s="247"/>
      <c r="N80" s="247"/>
      <c r="O80" s="247"/>
      <c r="P80" s="247"/>
      <c r="Q80" s="250">
        <v>0</v>
      </c>
      <c r="R80" s="179"/>
      <c r="S80" s="367">
        <v>1000</v>
      </c>
      <c r="T80" s="367">
        <v>1000</v>
      </c>
      <c r="U80" s="367">
        <v>520</v>
      </c>
      <c r="V80" s="367">
        <v>1000</v>
      </c>
      <c r="W80" s="367">
        <v>1000</v>
      </c>
      <c r="X80" s="953">
        <v>2849</v>
      </c>
      <c r="Y80" s="953">
        <v>2849</v>
      </c>
    </row>
    <row r="81" spans="1:25" ht="12.75">
      <c r="A81" s="70">
        <v>73</v>
      </c>
      <c r="B81" s="67"/>
      <c r="C81" s="219"/>
      <c r="D81" s="220" t="s">
        <v>123</v>
      </c>
      <c r="E81" s="278" t="s">
        <v>349</v>
      </c>
      <c r="F81" s="222"/>
      <c r="G81" s="223"/>
      <c r="H81" s="224">
        <v>0</v>
      </c>
      <c r="I81" s="222"/>
      <c r="J81" s="175">
        <v>0</v>
      </c>
      <c r="K81" s="226"/>
      <c r="L81" s="251"/>
      <c r="M81" s="247"/>
      <c r="N81" s="247"/>
      <c r="O81" s="247"/>
      <c r="P81" s="247"/>
      <c r="Q81" s="250">
        <v>0</v>
      </c>
      <c r="R81" s="179"/>
      <c r="S81" s="367">
        <v>0</v>
      </c>
      <c r="T81" s="367">
        <v>0</v>
      </c>
      <c r="U81" s="367"/>
      <c r="V81" s="367">
        <v>0</v>
      </c>
      <c r="W81" s="367">
        <v>0</v>
      </c>
      <c r="X81" s="953">
        <v>500</v>
      </c>
      <c r="Y81" s="953">
        <v>500</v>
      </c>
    </row>
    <row r="82" spans="1:25" ht="12.75">
      <c r="A82" s="70">
        <v>74</v>
      </c>
      <c r="B82" s="67"/>
      <c r="C82" s="219"/>
      <c r="D82" s="220" t="s">
        <v>124</v>
      </c>
      <c r="E82" s="278" t="s">
        <v>204</v>
      </c>
      <c r="F82" s="222"/>
      <c r="G82" s="223"/>
      <c r="H82" s="224">
        <v>103</v>
      </c>
      <c r="I82" s="222"/>
      <c r="J82" s="175">
        <v>103</v>
      </c>
      <c r="K82" s="226"/>
      <c r="L82" s="251"/>
      <c r="M82" s="247"/>
      <c r="N82" s="247"/>
      <c r="O82" s="247"/>
      <c r="P82" s="247"/>
      <c r="Q82" s="250">
        <v>0</v>
      </c>
      <c r="R82" s="179"/>
      <c r="S82" s="367">
        <v>103</v>
      </c>
      <c r="T82" s="367">
        <v>103</v>
      </c>
      <c r="U82" s="367">
        <v>20</v>
      </c>
      <c r="V82" s="367">
        <v>103</v>
      </c>
      <c r="W82" s="367">
        <v>103</v>
      </c>
      <c r="X82" s="953">
        <v>267</v>
      </c>
      <c r="Y82" s="953">
        <v>267</v>
      </c>
    </row>
    <row r="83" spans="1:42" s="134" customFormat="1" ht="12.75">
      <c r="A83" s="132">
        <v>75</v>
      </c>
      <c r="B83" s="172"/>
      <c r="C83" s="524" t="s">
        <v>373</v>
      </c>
      <c r="D83" s="602"/>
      <c r="E83" s="603" t="s">
        <v>374</v>
      </c>
      <c r="F83" s="604">
        <v>36302</v>
      </c>
      <c r="G83" s="604">
        <v>12778</v>
      </c>
      <c r="H83" s="604">
        <v>53763</v>
      </c>
      <c r="I83" s="605">
        <v>0</v>
      </c>
      <c r="J83" s="606">
        <v>102843</v>
      </c>
      <c r="K83" s="596"/>
      <c r="L83" s="607"/>
      <c r="M83" s="608"/>
      <c r="N83" s="608"/>
      <c r="O83" s="608"/>
      <c r="P83" s="608"/>
      <c r="Q83" s="609">
        <v>0</v>
      </c>
      <c r="R83" s="600"/>
      <c r="S83" s="606">
        <v>102843</v>
      </c>
      <c r="T83" s="606">
        <v>102843</v>
      </c>
      <c r="U83" s="606">
        <v>20742</v>
      </c>
      <c r="V83" s="606">
        <v>102843</v>
      </c>
      <c r="W83" s="606">
        <v>102843</v>
      </c>
      <c r="X83" s="606">
        <f>SUM(X84:X90)</f>
        <v>108893</v>
      </c>
      <c r="Y83" s="959">
        <v>106844</v>
      </c>
      <c r="Z83" s="508"/>
      <c r="AA83" s="508"/>
      <c r="AB83" s="508"/>
      <c r="AC83" s="508"/>
      <c r="AD83" s="508"/>
      <c r="AE83" s="508"/>
      <c r="AF83" s="508"/>
      <c r="AG83" s="508"/>
      <c r="AH83" s="508"/>
      <c r="AI83" s="508"/>
      <c r="AJ83" s="508"/>
      <c r="AK83" s="508"/>
      <c r="AL83" s="508"/>
      <c r="AM83" s="508"/>
      <c r="AN83" s="508"/>
      <c r="AO83" s="508"/>
      <c r="AP83" s="508"/>
    </row>
    <row r="84" spans="1:25" ht="12.75">
      <c r="A84" s="70">
        <v>76</v>
      </c>
      <c r="B84" s="66"/>
      <c r="C84" s="274"/>
      <c r="D84" s="232" t="s">
        <v>22</v>
      </c>
      <c r="E84" s="239" t="s">
        <v>183</v>
      </c>
      <c r="F84" s="246">
        <v>36302</v>
      </c>
      <c r="G84" s="228">
        <v>12778</v>
      </c>
      <c r="H84" s="235"/>
      <c r="I84" s="246"/>
      <c r="J84" s="175">
        <v>49080</v>
      </c>
      <c r="K84" s="226"/>
      <c r="L84" s="236"/>
      <c r="M84" s="228"/>
      <c r="N84" s="228"/>
      <c r="O84" s="228"/>
      <c r="P84" s="228"/>
      <c r="Q84" s="230">
        <v>0</v>
      </c>
      <c r="R84" s="179"/>
      <c r="S84" s="175">
        <v>49080</v>
      </c>
      <c r="T84" s="175">
        <v>49080</v>
      </c>
      <c r="U84" s="175">
        <v>7940</v>
      </c>
      <c r="V84" s="175">
        <v>49080</v>
      </c>
      <c r="W84" s="175">
        <v>49080</v>
      </c>
      <c r="X84" s="954">
        <v>49080</v>
      </c>
      <c r="Y84" s="948">
        <v>49080</v>
      </c>
    </row>
    <row r="85" spans="1:25" ht="12.75">
      <c r="A85" s="70">
        <v>77</v>
      </c>
      <c r="B85" s="66"/>
      <c r="C85" s="274"/>
      <c r="D85" s="232" t="s">
        <v>23</v>
      </c>
      <c r="E85" s="239" t="s">
        <v>170</v>
      </c>
      <c r="F85" s="246"/>
      <c r="G85" s="228"/>
      <c r="H85" s="235">
        <v>5073</v>
      </c>
      <c r="I85" s="246"/>
      <c r="J85" s="175">
        <v>5073</v>
      </c>
      <c r="K85" s="226"/>
      <c r="L85" s="236"/>
      <c r="M85" s="228"/>
      <c r="N85" s="228"/>
      <c r="O85" s="228"/>
      <c r="P85" s="228"/>
      <c r="Q85" s="230">
        <v>0</v>
      </c>
      <c r="R85" s="179"/>
      <c r="S85" s="175">
        <v>5073</v>
      </c>
      <c r="T85" s="175">
        <v>5073</v>
      </c>
      <c r="U85" s="175">
        <v>1739</v>
      </c>
      <c r="V85" s="175">
        <v>5073</v>
      </c>
      <c r="W85" s="175">
        <v>5073</v>
      </c>
      <c r="X85" s="954">
        <v>7773</v>
      </c>
      <c r="Y85" s="948">
        <v>7773</v>
      </c>
    </row>
    <row r="86" spans="1:25" ht="12.75">
      <c r="A86" s="70">
        <v>78</v>
      </c>
      <c r="B86" s="67"/>
      <c r="C86" s="219"/>
      <c r="D86" s="220" t="s">
        <v>24</v>
      </c>
      <c r="E86" s="278" t="s">
        <v>461</v>
      </c>
      <c r="F86" s="222"/>
      <c r="G86" s="223"/>
      <c r="H86" s="224">
        <v>4244</v>
      </c>
      <c r="I86" s="222"/>
      <c r="J86" s="175">
        <v>4244</v>
      </c>
      <c r="K86" s="226"/>
      <c r="L86" s="236"/>
      <c r="M86" s="228"/>
      <c r="N86" s="228"/>
      <c r="O86" s="228"/>
      <c r="P86" s="228"/>
      <c r="Q86" s="250">
        <v>0</v>
      </c>
      <c r="R86" s="179"/>
      <c r="S86" s="175">
        <v>4244</v>
      </c>
      <c r="T86" s="175">
        <v>4244</v>
      </c>
      <c r="U86" s="175">
        <v>1407</v>
      </c>
      <c r="V86" s="175">
        <v>4244</v>
      </c>
      <c r="W86" s="175">
        <v>4244</v>
      </c>
      <c r="X86" s="954">
        <v>1500</v>
      </c>
      <c r="Y86" s="948">
        <v>1500</v>
      </c>
    </row>
    <row r="87" spans="1:25" ht="12.75">
      <c r="A87" s="410">
        <v>79</v>
      </c>
      <c r="B87" s="68"/>
      <c r="C87" s="314"/>
      <c r="D87" s="315" t="s">
        <v>25</v>
      </c>
      <c r="E87" s="313" t="s">
        <v>204</v>
      </c>
      <c r="F87" s="316"/>
      <c r="G87" s="317"/>
      <c r="H87" s="318">
        <v>355</v>
      </c>
      <c r="I87" s="316"/>
      <c r="J87" s="283">
        <v>355</v>
      </c>
      <c r="K87" s="226"/>
      <c r="L87" s="251"/>
      <c r="M87" s="247"/>
      <c r="N87" s="247"/>
      <c r="O87" s="247"/>
      <c r="P87" s="247"/>
      <c r="Q87" s="250">
        <v>0</v>
      </c>
      <c r="R87" s="179"/>
      <c r="S87" s="283">
        <v>355</v>
      </c>
      <c r="T87" s="283">
        <v>355</v>
      </c>
      <c r="U87" s="283">
        <v>79</v>
      </c>
      <c r="V87" s="283">
        <v>355</v>
      </c>
      <c r="W87" s="283">
        <v>355</v>
      </c>
      <c r="X87" s="955">
        <v>422</v>
      </c>
      <c r="Y87" s="960">
        <v>422</v>
      </c>
    </row>
    <row r="88" spans="1:25" ht="12.75">
      <c r="A88" s="146">
        <v>80</v>
      </c>
      <c r="B88" s="72"/>
      <c r="C88" s="262"/>
      <c r="D88" s="232" t="s">
        <v>26</v>
      </c>
      <c r="E88" s="238" t="s">
        <v>453</v>
      </c>
      <c r="F88" s="228"/>
      <c r="G88" s="228"/>
      <c r="H88" s="235">
        <v>33000</v>
      </c>
      <c r="I88" s="228"/>
      <c r="J88" s="228">
        <v>33000</v>
      </c>
      <c r="K88" s="228"/>
      <c r="L88" s="228"/>
      <c r="M88" s="228"/>
      <c r="N88" s="228"/>
      <c r="O88" s="228"/>
      <c r="P88" s="228"/>
      <c r="Q88" s="228">
        <v>0</v>
      </c>
      <c r="R88" s="228"/>
      <c r="S88" s="228">
        <v>33000</v>
      </c>
      <c r="T88" s="228">
        <v>33000</v>
      </c>
      <c r="U88" s="228">
        <v>8480</v>
      </c>
      <c r="V88" s="228">
        <v>33000</v>
      </c>
      <c r="W88" s="228">
        <v>33000</v>
      </c>
      <c r="X88" s="949">
        <v>32800</v>
      </c>
      <c r="Y88" s="949">
        <v>30422</v>
      </c>
    </row>
    <row r="89" spans="1:25" ht="12.75">
      <c r="A89" s="146">
        <v>81</v>
      </c>
      <c r="B89" s="72"/>
      <c r="C89" s="262"/>
      <c r="D89" s="232" t="s">
        <v>122</v>
      </c>
      <c r="E89" s="238" t="s">
        <v>195</v>
      </c>
      <c r="F89" s="228"/>
      <c r="G89" s="228"/>
      <c r="H89" s="235">
        <v>1091</v>
      </c>
      <c r="I89" s="228"/>
      <c r="J89" s="228">
        <v>1091</v>
      </c>
      <c r="K89" s="228"/>
      <c r="L89" s="228"/>
      <c r="M89" s="228"/>
      <c r="N89" s="228"/>
      <c r="O89" s="228"/>
      <c r="P89" s="228"/>
      <c r="Q89" s="228">
        <v>0</v>
      </c>
      <c r="R89" s="228"/>
      <c r="S89" s="228">
        <v>1091</v>
      </c>
      <c r="T89" s="228">
        <v>1091</v>
      </c>
      <c r="U89" s="228">
        <v>190</v>
      </c>
      <c r="V89" s="228">
        <v>1091</v>
      </c>
      <c r="W89" s="228">
        <v>1091</v>
      </c>
      <c r="X89" s="956">
        <v>1068</v>
      </c>
      <c r="Y89" s="949">
        <v>1068</v>
      </c>
    </row>
    <row r="90" spans="1:25" ht="12.75">
      <c r="A90" s="146">
        <v>82</v>
      </c>
      <c r="B90" s="161"/>
      <c r="C90" s="162"/>
      <c r="D90" s="162">
        <v>7</v>
      </c>
      <c r="E90" s="238" t="s">
        <v>462</v>
      </c>
      <c r="F90" s="444"/>
      <c r="G90" s="444"/>
      <c r="H90" s="209">
        <v>10000</v>
      </c>
      <c r="I90" s="875"/>
      <c r="J90" s="209">
        <v>10000</v>
      </c>
      <c r="K90" s="209"/>
      <c r="L90" s="517"/>
      <c r="M90" s="517"/>
      <c r="N90" s="162"/>
      <c r="O90" s="162"/>
      <c r="P90" s="162"/>
      <c r="Q90" s="162">
        <v>0</v>
      </c>
      <c r="R90" s="517"/>
      <c r="S90" s="209">
        <v>10000</v>
      </c>
      <c r="T90" s="209">
        <v>10000</v>
      </c>
      <c r="U90" s="209">
        <v>907</v>
      </c>
      <c r="V90" s="209">
        <v>10000</v>
      </c>
      <c r="W90" s="209">
        <v>10000</v>
      </c>
      <c r="X90" s="949">
        <v>16250</v>
      </c>
      <c r="Y90" s="949">
        <v>16579</v>
      </c>
    </row>
    <row r="91" spans="5:13" ht="12.75">
      <c r="E91" s="84"/>
      <c r="F91" s="38"/>
      <c r="G91" s="38"/>
      <c r="H91" s="38"/>
      <c r="I91" s="93"/>
      <c r="J91" s="38"/>
      <c r="K91" s="38"/>
      <c r="L91" s="84"/>
      <c r="M91" s="84"/>
    </row>
    <row r="92" spans="5:13" ht="12.75">
      <c r="E92" s="84"/>
      <c r="F92" s="38"/>
      <c r="G92" s="38"/>
      <c r="H92" s="38"/>
      <c r="I92" s="93"/>
      <c r="J92" s="38"/>
      <c r="K92" s="38"/>
      <c r="L92" s="84"/>
      <c r="M92" s="84"/>
    </row>
    <row r="93" spans="5:13" ht="12.75">
      <c r="E93" s="84"/>
      <c r="F93" s="38"/>
      <c r="G93" s="38"/>
      <c r="H93" s="38"/>
      <c r="I93" s="93"/>
      <c r="J93" s="38"/>
      <c r="K93" s="38"/>
      <c r="L93" s="84"/>
      <c r="M93" s="84"/>
    </row>
    <row r="94" spans="5:13" ht="12.75">
      <c r="E94" s="84"/>
      <c r="F94" s="38"/>
      <c r="G94" s="38"/>
      <c r="H94" s="38"/>
      <c r="I94" s="93"/>
      <c r="J94" s="38"/>
      <c r="K94" s="38"/>
      <c r="L94" s="84"/>
      <c r="M94" s="84"/>
    </row>
    <row r="95" spans="5:13" ht="12.75">
      <c r="E95" s="84"/>
      <c r="F95" s="94"/>
      <c r="G95" s="94"/>
      <c r="H95" s="94"/>
      <c r="I95" s="93"/>
      <c r="J95" s="38"/>
      <c r="K95" s="38"/>
      <c r="L95" s="84"/>
      <c r="M95" s="84"/>
    </row>
    <row r="96" spans="5:13" ht="12.75">
      <c r="E96" s="84"/>
      <c r="F96" s="38"/>
      <c r="G96" s="38"/>
      <c r="H96" s="38"/>
      <c r="I96" s="93"/>
      <c r="J96" s="38"/>
      <c r="K96" s="38"/>
      <c r="L96" s="84"/>
      <c r="M96" s="84"/>
    </row>
    <row r="97" spans="5:13" ht="12.75">
      <c r="E97" s="84"/>
      <c r="F97" s="38"/>
      <c r="G97" s="38"/>
      <c r="H97" s="38"/>
      <c r="I97" s="93"/>
      <c r="J97" s="38"/>
      <c r="K97" s="38"/>
      <c r="L97" s="84"/>
      <c r="M97" s="84"/>
    </row>
    <row r="98" spans="5:13" ht="12.75">
      <c r="E98" s="84"/>
      <c r="F98" s="84"/>
      <c r="G98" s="84"/>
      <c r="H98" s="84"/>
      <c r="I98" s="84"/>
      <c r="J98" s="84"/>
      <c r="L98" s="84"/>
      <c r="M98" s="84"/>
    </row>
    <row r="99" spans="5:13" ht="12.75">
      <c r="E99" s="84"/>
      <c r="F99" s="84"/>
      <c r="G99" s="84"/>
      <c r="H99" s="84"/>
      <c r="I99" s="84"/>
      <c r="J99" s="84"/>
      <c r="L99" s="84"/>
      <c r="M99" s="84"/>
    </row>
  </sheetData>
  <sheetProtection/>
  <mergeCells count="23">
    <mergeCell ref="D6:J6"/>
    <mergeCell ref="G7:G8"/>
    <mergeCell ref="H7:H8"/>
    <mergeCell ref="L7:L8"/>
    <mergeCell ref="F7:F8"/>
    <mergeCell ref="I7:I8"/>
    <mergeCell ref="M7:M8"/>
    <mergeCell ref="J7:J8"/>
    <mergeCell ref="X4:X8"/>
    <mergeCell ref="W4:W8"/>
    <mergeCell ref="U4:U8"/>
    <mergeCell ref="L5:Q5"/>
    <mergeCell ref="L6:Q6"/>
    <mergeCell ref="A4:K4"/>
    <mergeCell ref="F5:J5"/>
    <mergeCell ref="Q7:Q8"/>
    <mergeCell ref="Y4:Y8"/>
    <mergeCell ref="V4:V8"/>
    <mergeCell ref="T4:T8"/>
    <mergeCell ref="S4:S8"/>
    <mergeCell ref="P7:P8"/>
    <mergeCell ref="N7:N8"/>
    <mergeCell ref="O7:O8"/>
  </mergeCells>
  <printOptions/>
  <pageMargins left="0.2755905511811024" right="0.2362204724409449" top="0.5905511811023623" bottom="0.4724409448818898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MÚ Trenčín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MUTN</dc:creator>
  <cp:keywords/>
  <dc:description/>
  <cp:lastModifiedBy>kovarova</cp:lastModifiedBy>
  <cp:lastPrinted>2020-03-06T08:18:43Z</cp:lastPrinted>
  <dcterms:created xsi:type="dcterms:W3CDTF">2006-06-21T07:20:26Z</dcterms:created>
  <dcterms:modified xsi:type="dcterms:W3CDTF">2020-03-06T08:36:27Z</dcterms:modified>
  <cp:category/>
  <cp:version/>
  <cp:contentType/>
  <cp:contentStatus/>
</cp:coreProperties>
</file>